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45" windowWidth="19320" windowHeight="11640" tabRatio="863" activeTab="8"/>
  </bookViews>
  <sheets>
    <sheet name="Результаты 4-1кл" sheetId="1" r:id="rId1"/>
    <sheet name="Результаты 4-2кл" sheetId="2" r:id="rId2"/>
    <sheet name="Результаты 4-3кл" sheetId="3" r:id="rId3"/>
    <sheet name="Результаты 4-4кл" sheetId="4" r:id="rId4"/>
    <sheet name="Результаты 5-4кл " sheetId="5" r:id="rId5"/>
    <sheet name="Результаты 6-4кл " sheetId="6" r:id="rId6"/>
    <sheet name="Результаты 7-4кл" sheetId="7" r:id="rId7"/>
    <sheet name="Результаты 8-4кл " sheetId="8" r:id="rId8"/>
    <sheet name="Сводные результаты" sheetId="9" r:id="rId9"/>
    <sheet name="Лист1" sheetId="10" r:id="rId10"/>
  </sheets>
  <definedNames/>
  <calcPr fullCalcOnLoad="1"/>
</workbook>
</file>

<file path=xl/sharedStrings.xml><?xml version="1.0" encoding="utf-8"?>
<sst xmlns="http://schemas.openxmlformats.org/spreadsheetml/2006/main" count="948" uniqueCount="88">
  <si>
    <t>Код класса</t>
  </si>
  <si>
    <t>№ варианта</t>
  </si>
  <si>
    <t>ОБЩАЯ СУММА БАЛЛОВ ученика</t>
  </si>
  <si>
    <t>Качественная оценка</t>
  </si>
  <si>
    <t>в %%</t>
  </si>
  <si>
    <t>справился</t>
  </si>
  <si>
    <t>не справился</t>
  </si>
  <si>
    <t>% качества</t>
  </si>
  <si>
    <t>Образовательная организация</t>
  </si>
  <si>
    <t>Класс</t>
  </si>
  <si>
    <t>Фамилия, имя ученика</t>
  </si>
  <si>
    <t>Код работы</t>
  </si>
  <si>
    <t>Результаты оценки (количество баллов)</t>
  </si>
  <si>
    <t>кол-во уч-ся</t>
  </si>
  <si>
    <t>4 "2"</t>
  </si>
  <si>
    <t>4 "3"</t>
  </si>
  <si>
    <t>4 "4"</t>
  </si>
  <si>
    <t>Средний балл по классу</t>
  </si>
  <si>
    <t>%% Правильных ответов по заданиям</t>
  </si>
  <si>
    <t>% Правильных ответов по заданиям</t>
  </si>
  <si>
    <t>02 Математика</t>
  </si>
  <si>
    <t>СВОДНЫЕ РЕЗУЛЬТАТЫ. МАТЕМАТИКА</t>
  </si>
  <si>
    <t>Отметка</t>
  </si>
  <si>
    <t>"2"</t>
  </si>
  <si>
    <t>"3"</t>
  </si>
  <si>
    <t>"4"</t>
  </si>
  <si>
    <t>"5"</t>
  </si>
  <si>
    <t>"на4и5"</t>
  </si>
  <si>
    <t>% от общего числа</t>
  </si>
  <si>
    <t>качество</t>
  </si>
  <si>
    <t>Рекомендуемая отметка по пятибалльной шкале</t>
  </si>
  <si>
    <r>
      <t>№1.</t>
    </r>
    <r>
      <rPr>
        <sz val="8"/>
        <color indexed="8"/>
        <rFont val="Arial"/>
        <family val="2"/>
      </rPr>
      <t>Решать практическую задачу, связанную с оценкой геометрической величины</t>
    </r>
  </si>
  <si>
    <r>
      <rPr>
        <b/>
        <sz val="8"/>
        <color indexed="8"/>
        <rFont val="Arial"/>
        <family val="2"/>
      </rPr>
      <t>№2.</t>
    </r>
    <r>
      <rPr>
        <sz val="8"/>
        <color indexed="8"/>
        <rFont val="Arial"/>
        <family val="2"/>
      </rPr>
      <t>Понимать позиционную запись числа, математическую терминологию; проверять верность составленного неравенства</t>
    </r>
  </si>
  <si>
    <r>
      <rPr>
        <b/>
        <sz val="8"/>
        <color indexed="8"/>
        <rFont val="Arial"/>
        <family val="2"/>
      </rPr>
      <t>№3.</t>
    </r>
    <r>
      <rPr>
        <sz val="8"/>
        <color indexed="8"/>
        <rFont val="Arial"/>
        <family val="2"/>
      </rPr>
      <t>Устанавливать закономерность и продолжать последовательность чисел</t>
    </r>
  </si>
  <si>
    <r>
      <rPr>
        <b/>
        <sz val="8"/>
        <color indexed="8"/>
        <rFont val="Arial"/>
        <family val="2"/>
      </rPr>
      <t>№4</t>
    </r>
    <r>
      <rPr>
        <sz val="8"/>
        <color indexed="8"/>
        <rFont val="Arial"/>
        <family val="2"/>
      </rPr>
      <t>.Выполнять вычитание многозначных чисел</t>
    </r>
  </si>
  <si>
    <r>
      <rPr>
        <b/>
        <sz val="8"/>
        <color indexed="8"/>
        <rFont val="Arial"/>
        <family val="2"/>
      </rPr>
      <t>№5</t>
    </r>
    <r>
      <rPr>
        <sz val="8"/>
        <color indexed="8"/>
        <rFont val="Arial"/>
        <family val="2"/>
      </rPr>
      <t>.Выполнять деление чисел</t>
    </r>
  </si>
  <si>
    <r>
      <rPr>
        <b/>
        <sz val="8"/>
        <color indexed="8"/>
        <rFont val="Arial"/>
        <family val="2"/>
      </rPr>
      <t>№6.</t>
    </r>
    <r>
      <rPr>
        <sz val="8"/>
        <color indexed="8"/>
        <rFont val="Arial"/>
        <family val="2"/>
      </rPr>
      <t>Решать задачу арифметическим способом в два действия; записывать решение</t>
    </r>
  </si>
  <si>
    <r>
      <rPr>
        <b/>
        <sz val="8"/>
        <color indexed="8"/>
        <rFont val="Arial"/>
        <family val="2"/>
      </rPr>
      <t>№7.</t>
    </r>
    <r>
      <rPr>
        <sz val="8"/>
        <color indexed="8"/>
        <rFont val="Arial"/>
        <family val="2"/>
      </rPr>
      <t>Устанавливать истинность утверждения, используя информацию, представленную в таблице</t>
    </r>
  </si>
  <si>
    <r>
      <rPr>
        <b/>
        <sz val="8"/>
        <color indexed="8"/>
        <rFont val="Arial"/>
        <family val="2"/>
      </rPr>
      <t>№8.</t>
    </r>
    <r>
      <rPr>
        <sz val="8"/>
        <color indexed="8"/>
        <rFont val="Arial"/>
        <family val="2"/>
      </rPr>
      <t>Распознавать изученные геометрические фигуры (четырехугольники, треугольники). Находить все четырехугольники/треугольники, обладающие заданным свойством (имеющие прямой угол)</t>
    </r>
  </si>
  <si>
    <t>№9.Вычислять периметр прямоугольника при решении практической задачи</t>
  </si>
  <si>
    <r>
      <rPr>
        <b/>
        <sz val="8"/>
        <color indexed="8"/>
        <rFont val="Arial"/>
        <family val="2"/>
      </rPr>
      <t>№11.</t>
    </r>
    <r>
      <rPr>
        <sz val="8"/>
        <color indexed="8"/>
        <rFont val="Arial"/>
        <family val="2"/>
      </rPr>
      <t>Читать готовую диаграмму. Использовать информацию, представленную на ней, для ответа на поставленный вопрос</t>
    </r>
  </si>
  <si>
    <r>
      <rPr>
        <b/>
        <sz val="8"/>
        <color indexed="8"/>
        <rFont val="Arial"/>
        <family val="2"/>
      </rPr>
      <t>№10.</t>
    </r>
    <r>
      <rPr>
        <sz val="8"/>
        <color indexed="8"/>
        <rFont val="Arial"/>
        <family val="2"/>
      </rPr>
      <t>Измерять длину заданного отрезка</t>
    </r>
  </si>
  <si>
    <r>
      <rPr>
        <b/>
        <sz val="8"/>
        <color indexed="8"/>
        <rFont val="Arial"/>
        <family val="2"/>
      </rPr>
      <t>№12.</t>
    </r>
    <r>
      <rPr>
        <sz val="8"/>
        <color indexed="8"/>
        <rFont val="Arial"/>
        <family val="2"/>
      </rPr>
      <t>Решать практическую задачу, выполнять действия с именованными числами</t>
    </r>
  </si>
  <si>
    <t>Качественная                оценка</t>
  </si>
  <si>
    <t>Итого</t>
  </si>
  <si>
    <r>
      <rPr>
        <b/>
        <sz val="8"/>
        <color indexed="8"/>
        <rFont val="Arial"/>
        <family val="2"/>
      </rPr>
      <t>№9</t>
    </r>
    <r>
      <rPr>
        <sz val="8"/>
        <color indexed="8"/>
        <rFont val="Arial"/>
        <family val="2"/>
      </rPr>
      <t>.Вычислять периметр прямоугольника при решении практической задачи</t>
    </r>
  </si>
  <si>
    <t>СВОДНЫЕ РЕЗУЛЬТАТЫ по МО. МАТЕМАТИКА</t>
  </si>
  <si>
    <t>Муниципальное образование</t>
  </si>
  <si>
    <t>СОШ №1</t>
  </si>
  <si>
    <t xml:space="preserve"> </t>
  </si>
  <si>
    <t>Средний балл по школе (ОО)</t>
  </si>
  <si>
    <t>муниципльное образование</t>
  </si>
  <si>
    <t>Название школы (ОО)</t>
  </si>
  <si>
    <t>1 БАЛЛ</t>
  </si>
  <si>
    <t>1 - 2 БАЛЛА</t>
  </si>
  <si>
    <t>Качественная оценка (справился/не справился) базовый уровень</t>
  </si>
  <si>
    <t>Качественная оценка (справился/не справился) повышенный уровень</t>
  </si>
  <si>
    <t>Общее количество учеников</t>
  </si>
  <si>
    <t>Сумма баллов</t>
  </si>
  <si>
    <t>Кол-во человек</t>
  </si>
  <si>
    <t>4 "5"</t>
  </si>
  <si>
    <t>4 "6"</t>
  </si>
  <si>
    <t>4 "7"</t>
  </si>
  <si>
    <t>4 "8"</t>
  </si>
  <si>
    <t xml:space="preserve">Количество правильных ответов по заданиям </t>
  </si>
  <si>
    <t>Количество правильных ответов по заданиям (фактически)</t>
  </si>
  <si>
    <t>% качества достижения результатов по школе</t>
  </si>
  <si>
    <t>Азизова Адай</t>
  </si>
  <si>
    <t>Азмуханов Даниль</t>
  </si>
  <si>
    <t>Азмуханов Раниль</t>
  </si>
  <si>
    <t>Байбатыров Евгений</t>
  </si>
  <si>
    <t>Дорофеев Григорий</t>
  </si>
  <si>
    <t xml:space="preserve">Жигалова Евгения </t>
  </si>
  <si>
    <t>Зюзин Никита</t>
  </si>
  <si>
    <t>Ильясова Диана</t>
  </si>
  <si>
    <t>Исаева Гурикыз</t>
  </si>
  <si>
    <t>Кружалин Алексей</t>
  </si>
  <si>
    <t>Кузнецов Валерий</t>
  </si>
  <si>
    <t>Петрова Валерия</t>
  </si>
  <si>
    <t>Поликарпова Анна</t>
  </si>
  <si>
    <t>Псаломщикова Анна</t>
  </si>
  <si>
    <t>Русинова Елизавета</t>
  </si>
  <si>
    <t>Рыбакова Александра</t>
  </si>
  <si>
    <t>Смолянинов Артём</t>
  </si>
  <si>
    <t>Сотникова Анна</t>
  </si>
  <si>
    <t>Сырисов Александр</t>
  </si>
  <si>
    <t>Хамидова Ксения</t>
  </si>
  <si>
    <t>СОШ п. Лыхма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</si>
</sst>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0.000%"/>
    <numFmt numFmtId="176" formatCode="0.0000%"/>
  </numFmts>
  <fonts count="56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1">
    <xf numFmtId="0" fontId="0" fillId="0" borderId="0" xfId="0" applyAlignment="1">
      <alignment wrapText="1"/>
    </xf>
    <xf numFmtId="0" fontId="0" fillId="0" borderId="0" xfId="52" applyFill="1" applyAlignment="1">
      <alignment wrapText="1"/>
      <protection/>
    </xf>
    <xf numFmtId="0" fontId="0" fillId="0" borderId="0" xfId="52" applyAlignment="1">
      <alignment horizontal="center" vertical="center" wrapText="1"/>
      <protection/>
    </xf>
    <xf numFmtId="0" fontId="0" fillId="0" borderId="0" xfId="52" applyAlignment="1">
      <alignment wrapText="1"/>
      <protection/>
    </xf>
    <xf numFmtId="0" fontId="46" fillId="0" borderId="0" xfId="52" applyFont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 wrapText="1"/>
      <protection/>
    </xf>
    <xf numFmtId="173" fontId="0" fillId="0" borderId="10" xfId="52" applyNumberFormat="1" applyBorder="1" applyAlignment="1">
      <alignment horizontal="center" vertical="center" wrapText="1"/>
      <protection/>
    </xf>
    <xf numFmtId="172" fontId="0" fillId="0" borderId="10" xfId="52" applyNumberFormat="1" applyBorder="1" applyAlignment="1">
      <alignment horizontal="right" vertical="center" wrapText="1"/>
      <protection/>
    </xf>
    <xf numFmtId="10" fontId="0" fillId="0" borderId="0" xfId="52" applyNumberFormat="1" applyAlignment="1">
      <alignment horizontal="center" vertical="center" wrapText="1"/>
      <protection/>
    </xf>
    <xf numFmtId="173" fontId="0" fillId="0" borderId="0" xfId="52" applyNumberFormat="1" applyAlignment="1">
      <alignment horizontal="center" vertical="center" wrapText="1"/>
      <protection/>
    </xf>
    <xf numFmtId="10" fontId="47" fillId="0" borderId="0" xfId="52" applyNumberFormat="1" applyFont="1" applyAlignment="1">
      <alignment horizontal="center" vertical="center" wrapText="1"/>
      <protection/>
    </xf>
    <xf numFmtId="0" fontId="0" fillId="0" borderId="11" xfId="52" applyFill="1" applyBorder="1" applyAlignment="1">
      <alignment horizontal="center" vertical="center" wrapText="1"/>
      <protection/>
    </xf>
    <xf numFmtId="0" fontId="46" fillId="0" borderId="11" xfId="52" applyFont="1" applyFill="1" applyBorder="1" applyAlignment="1">
      <alignment horizontal="center" vertical="center" wrapText="1"/>
      <protection/>
    </xf>
    <xf numFmtId="0" fontId="0" fillId="0" borderId="11" xfId="52" applyFill="1" applyBorder="1" applyAlignment="1">
      <alignment/>
      <protection/>
    </xf>
    <xf numFmtId="173" fontId="47" fillId="0" borderId="0" xfId="52" applyNumberFormat="1" applyFont="1" applyAlignment="1">
      <alignment horizontal="center" vertical="center" wrapText="1"/>
      <protection/>
    </xf>
    <xf numFmtId="0" fontId="47" fillId="0" borderId="0" xfId="52" applyNumberFormat="1" applyFont="1" applyAlignment="1">
      <alignment horizontal="center" vertical="center" wrapText="1"/>
      <protection/>
    </xf>
    <xf numFmtId="0" fontId="0" fillId="0" borderId="0" xfId="52" applyAlignment="1">
      <alignment horizontal="center" vertical="center"/>
      <protection/>
    </xf>
    <xf numFmtId="173" fontId="48" fillId="0" borderId="0" xfId="52" applyNumberFormat="1" applyFont="1" applyAlignment="1">
      <alignment horizontal="center" vertical="center" wrapText="1"/>
      <protection/>
    </xf>
    <xf numFmtId="0" fontId="0" fillId="33" borderId="0" xfId="52" applyFill="1" applyAlignment="1">
      <alignment wrapText="1"/>
      <protection/>
    </xf>
    <xf numFmtId="172" fontId="49" fillId="33" borderId="11" xfId="52" applyNumberFormat="1" applyFont="1" applyFill="1" applyBorder="1" applyAlignment="1">
      <alignment horizontal="center" vertical="center" wrapText="1"/>
      <protection/>
    </xf>
    <xf numFmtId="0" fontId="46" fillId="33" borderId="10" xfId="52" applyFont="1" applyFill="1" applyBorder="1" applyAlignment="1">
      <alignment horizontal="center" vertical="center" wrapText="1"/>
      <protection/>
    </xf>
    <xf numFmtId="0" fontId="0" fillId="0" borderId="10" xfId="52" applyFont="1" applyBorder="1" applyAlignment="1">
      <alignment wrapText="1"/>
      <protection/>
    </xf>
    <xf numFmtId="173" fontId="46" fillId="0" borderId="10" xfId="52" applyNumberFormat="1" applyFont="1" applyBorder="1" applyAlignment="1">
      <alignment horizontal="center" wrapText="1"/>
      <protection/>
    </xf>
    <xf numFmtId="0" fontId="0" fillId="7" borderId="10" xfId="52" applyFill="1" applyBorder="1" applyAlignment="1">
      <alignment horizontal="center" vertical="center" wrapText="1"/>
      <protection/>
    </xf>
    <xf numFmtId="173" fontId="0" fillId="7" borderId="10" xfId="52" applyNumberFormat="1" applyFill="1" applyBorder="1" applyAlignment="1">
      <alignment horizontal="center" vertical="center" wrapText="1"/>
      <protection/>
    </xf>
    <xf numFmtId="0" fontId="0" fillId="0" borderId="10" xfId="52" applyBorder="1" applyAlignment="1">
      <alignment wrapText="1"/>
      <protection/>
    </xf>
    <xf numFmtId="0" fontId="0" fillId="33" borderId="10" xfId="52" applyFill="1" applyBorder="1" applyAlignment="1">
      <alignment wrapText="1"/>
      <protection/>
    </xf>
    <xf numFmtId="0" fontId="50" fillId="0" borderId="10" xfId="52" applyFont="1" applyFill="1" applyBorder="1" applyAlignment="1">
      <alignment horizontal="center" textRotation="90" wrapText="1"/>
      <protection/>
    </xf>
    <xf numFmtId="0" fontId="47" fillId="0" borderId="10" xfId="52" applyFont="1" applyFill="1" applyBorder="1" applyAlignment="1">
      <alignment horizontal="center" textRotation="90" wrapText="1"/>
      <protection/>
    </xf>
    <xf numFmtId="0" fontId="50" fillId="0" borderId="10" xfId="52" applyFont="1" applyBorder="1" applyAlignment="1">
      <alignment vertical="center"/>
      <protection/>
    </xf>
    <xf numFmtId="0" fontId="46" fillId="0" borderId="0" xfId="52" applyFont="1" applyBorder="1" applyAlignment="1">
      <alignment horizontal="center" vertical="center" wrapText="1"/>
      <protection/>
    </xf>
    <xf numFmtId="173" fontId="0" fillId="0" borderId="0" xfId="52" applyNumberFormat="1" applyBorder="1" applyAlignment="1">
      <alignment horizontal="center" vertical="center" wrapText="1"/>
      <protection/>
    </xf>
    <xf numFmtId="0" fontId="51" fillId="33" borderId="10" xfId="52" applyFont="1" applyFill="1" applyBorder="1" applyAlignment="1">
      <alignment wrapText="1"/>
      <protection/>
    </xf>
    <xf numFmtId="172" fontId="52" fillId="33" borderId="10" xfId="52" applyNumberFormat="1" applyFont="1" applyFill="1" applyBorder="1" applyAlignment="1">
      <alignment horizontal="right" vertical="center" wrapText="1"/>
      <protection/>
    </xf>
    <xf numFmtId="0" fontId="52" fillId="33" borderId="10" xfId="52" applyFont="1" applyFill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textRotation="90" wrapText="1"/>
      <protection/>
    </xf>
    <xf numFmtId="0" fontId="53" fillId="0" borderId="10" xfId="52" applyFont="1" applyBorder="1" applyAlignment="1">
      <alignment horizontal="center" wrapText="1"/>
      <protection/>
    </xf>
    <xf numFmtId="0" fontId="47" fillId="0" borderId="10" xfId="52" applyFont="1" applyBorder="1" applyAlignment="1">
      <alignment horizontal="center" textRotation="90" wrapText="1"/>
      <protection/>
    </xf>
    <xf numFmtId="0" fontId="47" fillId="7" borderId="10" xfId="52" applyFont="1" applyFill="1" applyBorder="1" applyAlignment="1">
      <alignment horizontal="center" textRotation="90" wrapText="1"/>
      <protection/>
    </xf>
    <xf numFmtId="0" fontId="46" fillId="7" borderId="10" xfId="52" applyFont="1" applyFill="1" applyBorder="1" applyAlignment="1">
      <alignment horizontal="center" textRotation="90" wrapText="1"/>
      <protection/>
    </xf>
    <xf numFmtId="0" fontId="46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47" fillId="0" borderId="10" xfId="52" applyFont="1" applyBorder="1" applyAlignment="1">
      <alignment horizontal="center" textRotation="90" wrapText="1"/>
      <protection/>
    </xf>
    <xf numFmtId="0" fontId="46" fillId="0" borderId="10" xfId="52" applyFont="1" applyBorder="1" applyAlignment="1">
      <alignment horizontal="center" vertical="center" wrapText="1"/>
      <protection/>
    </xf>
    <xf numFmtId="0" fontId="0" fillId="0" borderId="10" xfId="52" applyFill="1" applyBorder="1" applyAlignment="1">
      <alignment horizontal="center" vertical="center" wrapText="1"/>
      <protection/>
    </xf>
    <xf numFmtId="0" fontId="46" fillId="0" borderId="10" xfId="52" applyFont="1" applyBorder="1" applyAlignment="1">
      <alignment horizontal="center" vertical="center" wrapText="1"/>
      <protection/>
    </xf>
    <xf numFmtId="0" fontId="0" fillId="0" borderId="12" xfId="52" applyFill="1" applyBorder="1" applyAlignment="1">
      <alignment horizontal="center" vertical="center" wrapText="1"/>
      <protection/>
    </xf>
    <xf numFmtId="0" fontId="0" fillId="0" borderId="0" xfId="52" applyFill="1" applyBorder="1" applyAlignment="1">
      <alignment wrapText="1"/>
      <protection/>
    </xf>
    <xf numFmtId="0" fontId="54" fillId="0" borderId="11" xfId="52" applyFont="1" applyFill="1" applyBorder="1" applyAlignment="1" applyProtection="1">
      <alignment/>
      <protection/>
    </xf>
    <xf numFmtId="0" fontId="54" fillId="0" borderId="13" xfId="0" applyFont="1" applyBorder="1" applyAlignment="1" applyProtection="1">
      <alignment/>
      <protection locked="0"/>
    </xf>
    <xf numFmtId="1" fontId="54" fillId="0" borderId="14" xfId="52" applyNumberFormat="1" applyFont="1" applyBorder="1" applyAlignment="1">
      <alignment vertical="center" wrapText="1"/>
      <protection/>
    </xf>
    <xf numFmtId="1" fontId="0" fillId="0" borderId="10" xfId="52" applyNumberFormat="1" applyBorder="1" applyAlignment="1">
      <alignment horizontal="right" vertical="center" wrapText="1"/>
      <protection/>
    </xf>
    <xf numFmtId="1" fontId="52" fillId="33" borderId="10" xfId="52" applyNumberFormat="1" applyFont="1" applyFill="1" applyBorder="1" applyAlignment="1">
      <alignment horizontal="right" vertical="center" wrapText="1"/>
      <protection/>
    </xf>
    <xf numFmtId="1" fontId="46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54" fillId="0" borderId="14" xfId="52" applyFont="1" applyBorder="1" applyAlignment="1">
      <alignment vertical="center" wrapText="1"/>
      <protection/>
    </xf>
    <xf numFmtId="0" fontId="50" fillId="0" borderId="14" xfId="52" applyFont="1" applyBorder="1" applyAlignment="1">
      <alignment vertical="center" wrapText="1"/>
      <protection/>
    </xf>
    <xf numFmtId="1" fontId="55" fillId="0" borderId="14" xfId="52" applyNumberFormat="1" applyFont="1" applyBorder="1" applyAlignment="1">
      <alignment wrapText="1"/>
      <protection/>
    </xf>
    <xf numFmtId="1" fontId="55" fillId="0" borderId="10" xfId="52" applyNumberFormat="1" applyFont="1" applyBorder="1" applyAlignment="1">
      <alignment wrapText="1"/>
      <protection/>
    </xf>
    <xf numFmtId="1" fontId="0" fillId="0" borderId="10" xfId="52" applyNumberFormat="1" applyBorder="1" applyAlignment="1">
      <alignment horizontal="center" vertical="center" wrapText="1"/>
      <protection/>
    </xf>
    <xf numFmtId="0" fontId="54" fillId="0" borderId="10" xfId="0" applyFont="1" applyBorder="1" applyAlignment="1" applyProtection="1">
      <alignment/>
      <protection locked="0"/>
    </xf>
    <xf numFmtId="0" fontId="50" fillId="0" borderId="10" xfId="52" applyFont="1" applyFill="1" applyBorder="1" applyAlignment="1" applyProtection="1">
      <alignment horizontal="center" textRotation="90" wrapText="1"/>
      <protection locked="0"/>
    </xf>
    <xf numFmtId="0" fontId="47" fillId="0" borderId="10" xfId="52" applyFont="1" applyFill="1" applyBorder="1" applyAlignment="1" applyProtection="1">
      <alignment horizontal="center" textRotation="90" wrapText="1"/>
      <protection locked="0"/>
    </xf>
    <xf numFmtId="0" fontId="0" fillId="0" borderId="11" xfId="52" applyFont="1" applyFill="1" applyBorder="1" applyAlignment="1" applyProtection="1">
      <alignment horizontal="center" vertical="center" wrapText="1"/>
      <protection locked="0"/>
    </xf>
    <xf numFmtId="0" fontId="0" fillId="0" borderId="11" xfId="52" applyFill="1" applyBorder="1" applyAlignment="1" applyProtection="1">
      <alignment wrapText="1"/>
      <protection locked="0"/>
    </xf>
    <xf numFmtId="1" fontId="0" fillId="0" borderId="11" xfId="52" applyNumberForma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52" applyFill="1" applyBorder="1" applyAlignment="1" applyProtection="1">
      <alignment horizontal="center" vertical="center" wrapText="1"/>
      <protection locked="0"/>
    </xf>
    <xf numFmtId="0" fontId="0" fillId="0" borderId="10" xfId="52" applyFill="1" applyBorder="1" applyAlignment="1" applyProtection="1">
      <alignment wrapText="1"/>
      <protection locked="0"/>
    </xf>
    <xf numFmtId="0" fontId="0" fillId="0" borderId="10" xfId="52" applyFill="1" applyBorder="1" applyAlignment="1" applyProtection="1">
      <alignment horizontal="center" vertical="center" wrapText="1"/>
      <protection locked="0"/>
    </xf>
    <xf numFmtId="0" fontId="0" fillId="0" borderId="15" xfId="52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52" applyFill="1" applyBorder="1" applyAlignment="1" applyProtection="1">
      <alignment wrapText="1"/>
      <protection locked="0"/>
    </xf>
    <xf numFmtId="0" fontId="0" fillId="0" borderId="15" xfId="52" applyFill="1" applyBorder="1" applyAlignment="1" applyProtection="1">
      <alignment horizontal="center" vertical="center" wrapText="1"/>
      <protection locked="0"/>
    </xf>
    <xf numFmtId="1" fontId="0" fillId="0" borderId="11" xfId="52" applyNumberFormat="1" applyFont="1" applyFill="1" applyBorder="1" applyAlignment="1" applyProtection="1">
      <alignment horizontal="center" vertical="top" wrapText="1"/>
      <protection locked="0"/>
    </xf>
    <xf numFmtId="0" fontId="54" fillId="0" borderId="10" xfId="52" applyFont="1" applyFill="1" applyBorder="1" applyAlignment="1" applyProtection="1">
      <alignment horizontal="center" wrapText="1"/>
      <protection locked="0"/>
    </xf>
    <xf numFmtId="0" fontId="54" fillId="0" borderId="14" xfId="52" applyFont="1" applyFill="1" applyBorder="1" applyAlignment="1" applyProtection="1">
      <alignment horizontal="center" wrapText="1"/>
      <protection locked="0"/>
    </xf>
    <xf numFmtId="0" fontId="54" fillId="0" borderId="17" xfId="52" applyFont="1" applyFill="1" applyBorder="1" applyAlignment="1" applyProtection="1">
      <alignment horizontal="center" wrapText="1"/>
      <protection locked="0"/>
    </xf>
    <xf numFmtId="9" fontId="49" fillId="33" borderId="11" xfId="52" applyNumberFormat="1" applyFont="1" applyFill="1" applyBorder="1" applyAlignment="1">
      <alignment horizontal="center" vertical="center" wrapText="1"/>
      <protection/>
    </xf>
    <xf numFmtId="0" fontId="0" fillId="0" borderId="12" xfId="52" applyFill="1" applyBorder="1" applyAlignment="1" applyProtection="1">
      <alignment wrapText="1"/>
      <protection locked="0"/>
    </xf>
    <xf numFmtId="1" fontId="0" fillId="0" borderId="12" xfId="52" applyNumberFormat="1" applyFill="1" applyBorder="1" applyAlignment="1" applyProtection="1">
      <alignment horizontal="center" vertical="top" wrapText="1"/>
      <protection locked="0"/>
    </xf>
    <xf numFmtId="0" fontId="46" fillId="0" borderId="12" xfId="52" applyFont="1" applyFill="1" applyBorder="1" applyAlignment="1">
      <alignment horizontal="center" vertical="center" wrapText="1"/>
      <protection/>
    </xf>
    <xf numFmtId="0" fontId="0" fillId="0" borderId="12" xfId="52" applyFill="1" applyBorder="1" applyAlignment="1">
      <alignment/>
      <protection/>
    </xf>
    <xf numFmtId="0" fontId="54" fillId="0" borderId="12" xfId="52" applyFont="1" applyFill="1" applyBorder="1" applyAlignment="1" applyProtection="1">
      <alignment/>
      <protection/>
    </xf>
    <xf numFmtId="0" fontId="0" fillId="0" borderId="10" xfId="52" applyFill="1" applyBorder="1" applyAlignment="1">
      <alignment wrapText="1"/>
      <protection/>
    </xf>
    <xf numFmtId="9" fontId="49" fillId="33" borderId="10" xfId="52" applyNumberFormat="1" applyFont="1" applyFill="1" applyBorder="1" applyAlignment="1">
      <alignment horizontal="center" vertical="center" wrapText="1"/>
      <protection/>
    </xf>
    <xf numFmtId="172" fontId="49" fillId="33" borderId="10" xfId="52" applyNumberFormat="1" applyFont="1" applyFill="1" applyBorder="1" applyAlignment="1">
      <alignment horizontal="center" vertical="center" wrapText="1"/>
      <protection/>
    </xf>
    <xf numFmtId="9" fontId="52" fillId="33" borderId="10" xfId="52" applyNumberFormat="1" applyFont="1" applyFill="1" applyBorder="1" applyAlignment="1">
      <alignment horizontal="right" vertical="center" wrapText="1"/>
      <protection/>
    </xf>
    <xf numFmtId="0" fontId="0" fillId="0" borderId="11" xfId="52" applyFill="1" applyBorder="1" applyAlignment="1" applyProtection="1">
      <alignment horizontal="center" vertical="center" wrapText="1"/>
      <protection locked="0"/>
    </xf>
    <xf numFmtId="0" fontId="0" fillId="0" borderId="11" xfId="52" applyFill="1" applyBorder="1" applyAlignment="1" applyProtection="1">
      <alignment horizontal="center" vertical="center" wrapText="1"/>
      <protection locked="0"/>
    </xf>
    <xf numFmtId="0" fontId="46" fillId="0" borderId="10" xfId="52" applyFont="1" applyBorder="1" applyAlignment="1">
      <alignment horizontal="center" vertical="center" wrapText="1"/>
      <protection/>
    </xf>
    <xf numFmtId="0" fontId="0" fillId="0" borderId="11" xfId="52" applyFill="1" applyBorder="1" applyAlignment="1" applyProtection="1">
      <alignment horizontal="center" vertical="center" wrapText="1"/>
      <protection locked="0"/>
    </xf>
    <xf numFmtId="0" fontId="54" fillId="0" borderId="14" xfId="52" applyFont="1" applyFill="1" applyBorder="1" applyAlignment="1" applyProtection="1">
      <alignment horizontal="center" wrapText="1"/>
      <protection locked="0"/>
    </xf>
    <xf numFmtId="0" fontId="54" fillId="0" borderId="17" xfId="52" applyFont="1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1" xfId="52" applyFont="1" applyFill="1" applyBorder="1" applyAlignment="1" applyProtection="1">
      <alignment wrapText="1"/>
      <protection/>
    </xf>
    <xf numFmtId="9" fontId="0" fillId="0" borderId="10" xfId="52" applyNumberFormat="1" applyBorder="1" applyAlignment="1">
      <alignment horizontal="center" vertical="center" wrapText="1"/>
      <protection/>
    </xf>
    <xf numFmtId="0" fontId="0" fillId="0" borderId="10" xfId="52" applyFont="1" applyBorder="1" applyAlignment="1">
      <alignment wrapText="1"/>
      <protection/>
    </xf>
    <xf numFmtId="173" fontId="0" fillId="0" borderId="10" xfId="52" applyNumberFormat="1" applyFont="1" applyBorder="1" applyAlignment="1">
      <alignment horizontal="center" vertical="center" wrapText="1"/>
      <protection/>
    </xf>
    <xf numFmtId="1" fontId="46" fillId="34" borderId="10" xfId="52" applyNumberFormat="1" applyFont="1" applyFill="1" applyBorder="1" applyAlignment="1">
      <alignment horizontal="center" vertical="center" wrapText="1"/>
      <protection/>
    </xf>
    <xf numFmtId="0" fontId="46" fillId="0" borderId="10" xfId="52" applyFont="1" applyBorder="1" applyAlignment="1">
      <alignment horizontal="center" vertical="center" wrapText="1"/>
      <protection/>
    </xf>
    <xf numFmtId="0" fontId="54" fillId="0" borderId="14" xfId="52" applyFont="1" applyFill="1" applyBorder="1" applyAlignment="1" applyProtection="1">
      <alignment horizontal="center" wrapText="1"/>
      <protection locked="0"/>
    </xf>
    <xf numFmtId="0" fontId="54" fillId="0" borderId="17" xfId="52" applyFont="1" applyFill="1" applyBorder="1" applyAlignment="1" applyProtection="1">
      <alignment horizontal="center" wrapText="1"/>
      <protection locked="0"/>
    </xf>
    <xf numFmtId="0" fontId="0" fillId="34" borderId="18" xfId="52" applyFill="1" applyBorder="1" applyAlignment="1">
      <alignment horizontal="left"/>
      <protection/>
    </xf>
    <xf numFmtId="0" fontId="0" fillId="34" borderId="19" xfId="52" applyFill="1" applyBorder="1" applyAlignment="1">
      <alignment horizontal="left"/>
      <protection/>
    </xf>
    <xf numFmtId="0" fontId="0" fillId="34" borderId="20" xfId="52" applyFill="1" applyBorder="1" applyAlignment="1">
      <alignment horizontal="left" wrapText="1"/>
      <protection/>
    </xf>
    <xf numFmtId="0" fontId="0" fillId="34" borderId="0" xfId="52" applyFill="1" applyAlignment="1">
      <alignment horizontal="left" wrapText="1"/>
      <protection/>
    </xf>
    <xf numFmtId="0" fontId="46" fillId="33" borderId="14" xfId="52" applyFont="1" applyFill="1" applyBorder="1" applyAlignment="1">
      <alignment horizontal="right" wrapText="1"/>
      <protection/>
    </xf>
    <xf numFmtId="0" fontId="0" fillId="33" borderId="17" xfId="52" applyFill="1" applyBorder="1" applyAlignment="1">
      <alignment horizontal="right" wrapText="1"/>
      <protection/>
    </xf>
    <xf numFmtId="0" fontId="0" fillId="33" borderId="21" xfId="52" applyFill="1" applyBorder="1" applyAlignment="1">
      <alignment horizontal="right" wrapText="1"/>
      <protection/>
    </xf>
    <xf numFmtId="0" fontId="50" fillId="0" borderId="10" xfId="52" applyFont="1" applyBorder="1" applyAlignment="1">
      <alignment horizontal="center" vertical="center" wrapText="1"/>
      <protection/>
    </xf>
    <xf numFmtId="0" fontId="54" fillId="0" borderId="15" xfId="52" applyFont="1" applyFill="1" applyBorder="1" applyAlignment="1" applyProtection="1">
      <alignment horizontal="center" vertical="center" textRotation="90" wrapText="1"/>
      <protection locked="0"/>
    </xf>
    <xf numFmtId="0" fontId="54" fillId="0" borderId="11" xfId="52" applyFont="1" applyFill="1" applyBorder="1" applyAlignment="1" applyProtection="1">
      <alignment horizontal="center" vertical="center" textRotation="90" wrapText="1"/>
      <protection locked="0"/>
    </xf>
    <xf numFmtId="0" fontId="0" fillId="0" borderId="15" xfId="52" applyFill="1" applyBorder="1" applyAlignment="1" applyProtection="1">
      <alignment horizontal="center" vertical="center" wrapText="1"/>
      <protection locked="0"/>
    </xf>
    <xf numFmtId="0" fontId="0" fillId="0" borderId="12" xfId="52" applyFill="1" applyBorder="1" applyAlignment="1" applyProtection="1">
      <alignment horizontal="center" vertical="center" wrapText="1"/>
      <protection locked="0"/>
    </xf>
    <xf numFmtId="0" fontId="0" fillId="0" borderId="11" xfId="52" applyFill="1" applyBorder="1" applyAlignment="1" applyProtection="1">
      <alignment horizontal="center" vertical="center" wrapText="1"/>
      <protection locked="0"/>
    </xf>
    <xf numFmtId="0" fontId="54" fillId="0" borderId="18" xfId="52" applyFont="1" applyBorder="1" applyAlignment="1" applyProtection="1">
      <alignment horizontal="center" wrapText="1"/>
      <protection/>
    </xf>
    <xf numFmtId="0" fontId="54" fillId="0" borderId="13" xfId="52" applyFont="1" applyBorder="1" applyAlignment="1" applyProtection="1">
      <alignment horizontal="center" wrapText="1"/>
      <protection/>
    </xf>
    <xf numFmtId="0" fontId="54" fillId="0" borderId="20" xfId="52" applyFont="1" applyBorder="1" applyAlignment="1" applyProtection="1">
      <alignment horizontal="center" wrapText="1"/>
      <protection/>
    </xf>
    <xf numFmtId="0" fontId="54" fillId="0" borderId="22" xfId="52" applyFont="1" applyBorder="1" applyAlignment="1" applyProtection="1">
      <alignment horizontal="center" wrapText="1"/>
      <protection/>
    </xf>
    <xf numFmtId="0" fontId="54" fillId="0" borderId="23" xfId="52" applyFont="1" applyBorder="1" applyAlignment="1" applyProtection="1">
      <alignment horizontal="center" wrapText="1"/>
      <protection/>
    </xf>
    <xf numFmtId="0" fontId="54" fillId="0" borderId="24" xfId="52" applyFont="1" applyBorder="1" applyAlignment="1" applyProtection="1">
      <alignment horizontal="center" wrapText="1"/>
      <protection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50" fillId="0" borderId="15" xfId="52" applyFont="1" applyBorder="1" applyAlignment="1">
      <alignment horizontal="center" vertical="center" wrapText="1"/>
      <protection/>
    </xf>
    <xf numFmtId="0" fontId="50" fillId="0" borderId="12" xfId="52" applyFont="1" applyBorder="1" applyAlignment="1">
      <alignment horizontal="center" vertical="center" wrapText="1"/>
      <protection/>
    </xf>
    <xf numFmtId="0" fontId="50" fillId="0" borderId="11" xfId="52" applyFont="1" applyBorder="1" applyAlignment="1">
      <alignment horizontal="center" vertical="center" wrapText="1"/>
      <protection/>
    </xf>
    <xf numFmtId="0" fontId="0" fillId="0" borderId="25" xfId="52" applyFont="1" applyFill="1" applyBorder="1" applyAlignment="1" applyProtection="1">
      <alignment horizontal="center" vertical="center" wrapText="1"/>
      <protection locked="0"/>
    </xf>
    <xf numFmtId="0" fontId="0" fillId="0" borderId="22" xfId="52" applyFont="1" applyFill="1" applyBorder="1" applyAlignment="1" applyProtection="1">
      <alignment horizontal="center" vertical="center" wrapText="1"/>
      <protection locked="0"/>
    </xf>
    <xf numFmtId="0" fontId="0" fillId="0" borderId="24" xfId="52" applyFont="1" applyFill="1" applyBorder="1" applyAlignment="1" applyProtection="1">
      <alignment horizontal="center" vertical="center" wrapText="1"/>
      <protection locked="0"/>
    </xf>
    <xf numFmtId="0" fontId="54" fillId="0" borderId="10" xfId="52" applyFont="1" applyBorder="1" applyAlignment="1" applyProtection="1">
      <alignment horizontal="center" wrapText="1"/>
      <protection/>
    </xf>
    <xf numFmtId="0" fontId="0" fillId="0" borderId="25" xfId="52" applyFont="1" applyFill="1" applyBorder="1" applyAlignment="1" applyProtection="1">
      <alignment horizontal="center" vertical="center" wrapText="1"/>
      <protection/>
    </xf>
    <xf numFmtId="0" fontId="0" fillId="0" borderId="22" xfId="52" applyFont="1" applyFill="1" applyBorder="1" applyAlignment="1" applyProtection="1">
      <alignment horizontal="center" vertical="center" wrapText="1"/>
      <protection/>
    </xf>
    <xf numFmtId="0" fontId="0" fillId="0" borderId="24" xfId="52" applyFont="1" applyFill="1" applyBorder="1" applyAlignment="1" applyProtection="1">
      <alignment horizontal="center" vertical="center" wrapText="1"/>
      <protection/>
    </xf>
    <xf numFmtId="0" fontId="0" fillId="34" borderId="10" xfId="52" applyFill="1" applyBorder="1" applyAlignment="1">
      <alignment horizontal="left"/>
      <protection/>
    </xf>
    <xf numFmtId="0" fontId="0" fillId="34" borderId="10" xfId="52" applyFill="1" applyBorder="1" applyAlignment="1">
      <alignment horizontal="left" wrapText="1"/>
      <protection/>
    </xf>
    <xf numFmtId="0" fontId="46" fillId="33" borderId="10" xfId="52" applyFont="1" applyFill="1" applyBorder="1" applyAlignment="1">
      <alignment horizontal="right" wrapText="1"/>
      <protection/>
    </xf>
    <xf numFmtId="0" fontId="0" fillId="33" borderId="10" xfId="52" applyFill="1" applyBorder="1" applyAlignment="1">
      <alignment horizontal="right" wrapText="1"/>
      <protection/>
    </xf>
    <xf numFmtId="0" fontId="54" fillId="0" borderId="10" xfId="52" applyFont="1" applyFill="1" applyBorder="1" applyAlignment="1" applyProtection="1">
      <alignment horizontal="center" wrapText="1"/>
      <protection locked="0"/>
    </xf>
    <xf numFmtId="0" fontId="54" fillId="0" borderId="15" xfId="52" applyFont="1" applyBorder="1" applyAlignment="1" applyProtection="1">
      <alignment horizontal="center" wrapText="1"/>
      <protection/>
    </xf>
    <xf numFmtId="0" fontId="54" fillId="0" borderId="12" xfId="52" applyFont="1" applyBorder="1" applyAlignment="1" applyProtection="1">
      <alignment horizontal="center" wrapText="1"/>
      <protection/>
    </xf>
    <xf numFmtId="0" fontId="54" fillId="0" borderId="11" xfId="52" applyFont="1" applyBorder="1" applyAlignment="1" applyProtection="1">
      <alignment horizontal="center" wrapText="1"/>
      <protection/>
    </xf>
    <xf numFmtId="0" fontId="52" fillId="33" borderId="14" xfId="52" applyFont="1" applyFill="1" applyBorder="1" applyAlignment="1">
      <alignment horizontal="right" wrapText="1"/>
      <protection/>
    </xf>
    <xf numFmtId="0" fontId="52" fillId="33" borderId="21" xfId="52" applyFont="1" applyFill="1" applyBorder="1" applyAlignment="1">
      <alignment horizontal="right" wrapText="1"/>
      <protection/>
    </xf>
    <xf numFmtId="0" fontId="52" fillId="0" borderId="10" xfId="52" applyFont="1" applyFill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47" fillId="0" borderId="10" xfId="52" applyFont="1" applyBorder="1" applyAlignment="1">
      <alignment horizontal="center" textRotation="90" wrapText="1"/>
      <protection/>
    </xf>
    <xf numFmtId="0" fontId="50" fillId="0" borderId="10" xfId="52" applyFont="1" applyBorder="1" applyAlignment="1">
      <alignment horizontal="center" wrapText="1"/>
      <protection/>
    </xf>
    <xf numFmtId="0" fontId="52" fillId="33" borderId="10" xfId="52" applyFont="1" applyFill="1" applyBorder="1" applyAlignment="1">
      <alignment horizontal="right" wrapText="1"/>
      <protection/>
    </xf>
    <xf numFmtId="0" fontId="52" fillId="33" borderId="14" xfId="52" applyFont="1" applyFill="1" applyBorder="1" applyAlignment="1">
      <alignment horizontal="center" wrapText="1"/>
      <protection/>
    </xf>
    <xf numFmtId="0" fontId="52" fillId="33" borderId="21" xfId="52" applyFont="1" applyFill="1" applyBorder="1" applyAlignment="1">
      <alignment horizontal="center" wrapText="1"/>
      <protection/>
    </xf>
    <xf numFmtId="0" fontId="46" fillId="0" borderId="10" xfId="52" applyFont="1" applyBorder="1" applyAlignment="1">
      <alignment horizontal="center"/>
      <protection/>
    </xf>
    <xf numFmtId="0" fontId="0" fillId="0" borderId="15" xfId="52" applyFont="1" applyBorder="1" applyAlignment="1">
      <alignment horizontal="center" wrapText="1"/>
      <protection/>
    </xf>
    <xf numFmtId="0" fontId="0" fillId="0" borderId="11" xfId="52" applyFont="1" applyBorder="1" applyAlignment="1">
      <alignment horizontal="center" wrapText="1"/>
      <protection/>
    </xf>
    <xf numFmtId="0" fontId="47" fillId="0" borderId="15" xfId="52" applyFont="1" applyBorder="1" applyAlignment="1">
      <alignment horizontal="center" textRotation="90" wrapText="1"/>
      <protection/>
    </xf>
    <xf numFmtId="0" fontId="47" fillId="0" borderId="11" xfId="52" applyFont="1" applyBorder="1" applyAlignment="1">
      <alignment horizontal="center" textRotation="90" wrapText="1"/>
      <protection/>
    </xf>
    <xf numFmtId="0" fontId="47" fillId="0" borderId="15" xfId="52" applyFont="1" applyFill="1" applyBorder="1" applyAlignment="1">
      <alignment horizontal="center" textRotation="90" wrapText="1"/>
      <protection/>
    </xf>
    <xf numFmtId="0" fontId="47" fillId="0" borderId="11" xfId="52" applyFont="1" applyFill="1" applyBorder="1" applyAlignment="1">
      <alignment horizontal="center" textRotation="90" wrapText="1"/>
      <protection/>
    </xf>
    <xf numFmtId="0" fontId="0" fillId="0" borderId="11" xfId="52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zoomScale="80" zoomScaleNormal="80" zoomScalePageLayoutView="0" workbookViewId="0" topLeftCell="A1">
      <pane ySplit="2" topLeftCell="A27" activePane="bottomLeft" state="frozen"/>
      <selection pane="topLeft" activeCell="A1" sqref="A1"/>
      <selection pane="bottomLeft" activeCell="R24" sqref="R24"/>
    </sheetView>
  </sheetViews>
  <sheetFormatPr defaultColWidth="17.140625" defaultRowHeight="12.75" customHeight="1"/>
  <cols>
    <col min="1" max="1" width="15.8515625" style="1" customWidth="1"/>
    <col min="2" max="2" width="11.140625" style="1" customWidth="1"/>
    <col min="3" max="3" width="6.00390625" style="1" customWidth="1"/>
    <col min="4" max="4" width="21.28125" style="1" customWidth="1"/>
    <col min="5" max="5" width="9.00390625" style="1" hidden="1" customWidth="1"/>
    <col min="6" max="6" width="7.421875" style="3" customWidth="1"/>
    <col min="7" max="8" width="6.00390625" style="3" customWidth="1"/>
    <col min="9" max="11" width="5.140625" style="3" customWidth="1"/>
    <col min="12" max="12" width="6.28125" style="3" customWidth="1"/>
    <col min="13" max="13" width="10.7109375" style="3" customWidth="1"/>
    <col min="14" max="15" width="5.140625" style="3" customWidth="1"/>
    <col min="16" max="16" width="6.7109375" style="3" customWidth="1"/>
    <col min="17" max="17" width="8.7109375" style="3" customWidth="1"/>
    <col min="18" max="18" width="11.7109375" style="3" customWidth="1"/>
    <col min="19" max="19" width="10.28125" style="3" customWidth="1"/>
    <col min="20" max="20" width="12.28125" style="3" customWidth="1"/>
    <col min="21" max="21" width="10.00390625" style="3" customWidth="1"/>
    <col min="22" max="22" width="11.57421875" style="3" customWidth="1"/>
    <col min="23" max="23" width="17.421875" style="3" customWidth="1"/>
    <col min="24" max="16384" width="17.140625" style="3" customWidth="1"/>
  </cols>
  <sheetData>
    <row r="1" spans="1:23" ht="12.75" customHeight="1">
      <c r="A1" s="129" t="s">
        <v>8</v>
      </c>
      <c r="B1" s="116" t="s">
        <v>11</v>
      </c>
      <c r="C1" s="116" t="s">
        <v>9</v>
      </c>
      <c r="D1" s="116" t="s">
        <v>10</v>
      </c>
      <c r="E1" s="125" t="s">
        <v>1</v>
      </c>
      <c r="F1" s="125" t="s">
        <v>12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 t="s">
        <v>2</v>
      </c>
      <c r="S1" s="119" t="s">
        <v>55</v>
      </c>
      <c r="T1" s="120"/>
      <c r="U1" s="119" t="s">
        <v>56</v>
      </c>
      <c r="V1" s="120"/>
      <c r="W1" s="132" t="s">
        <v>30</v>
      </c>
    </row>
    <row r="2" spans="1:23" ht="234.75" customHeight="1">
      <c r="A2" s="130"/>
      <c r="B2" s="117"/>
      <c r="C2" s="117"/>
      <c r="D2" s="117"/>
      <c r="E2" s="125"/>
      <c r="F2" s="61" t="s">
        <v>31</v>
      </c>
      <c r="G2" s="62" t="s">
        <v>32</v>
      </c>
      <c r="H2" s="62" t="s">
        <v>33</v>
      </c>
      <c r="I2" s="62" t="s">
        <v>34</v>
      </c>
      <c r="J2" s="62" t="s">
        <v>35</v>
      </c>
      <c r="K2" s="62" t="s">
        <v>36</v>
      </c>
      <c r="L2" s="62" t="s">
        <v>37</v>
      </c>
      <c r="M2" s="62" t="s">
        <v>38</v>
      </c>
      <c r="N2" s="62" t="s">
        <v>39</v>
      </c>
      <c r="O2" s="62" t="s">
        <v>41</v>
      </c>
      <c r="P2" s="62" t="s">
        <v>40</v>
      </c>
      <c r="Q2" s="62" t="s">
        <v>42</v>
      </c>
      <c r="R2" s="127"/>
      <c r="S2" s="121"/>
      <c r="T2" s="122"/>
      <c r="U2" s="121"/>
      <c r="V2" s="122"/>
      <c r="W2" s="132"/>
    </row>
    <row r="3" spans="1:23" ht="21" customHeight="1">
      <c r="A3" s="130"/>
      <c r="B3" s="117"/>
      <c r="C3" s="117"/>
      <c r="D3" s="117"/>
      <c r="E3" s="63"/>
      <c r="F3" s="114" t="s">
        <v>53</v>
      </c>
      <c r="G3" s="114" t="s">
        <v>53</v>
      </c>
      <c r="H3" s="114" t="s">
        <v>53</v>
      </c>
      <c r="I3" s="114" t="s">
        <v>53</v>
      </c>
      <c r="J3" s="114" t="s">
        <v>53</v>
      </c>
      <c r="K3" s="114" t="s">
        <v>53</v>
      </c>
      <c r="L3" s="114" t="s">
        <v>53</v>
      </c>
      <c r="M3" s="114" t="s">
        <v>53</v>
      </c>
      <c r="N3" s="114" t="s">
        <v>53</v>
      </c>
      <c r="O3" s="114" t="s">
        <v>53</v>
      </c>
      <c r="P3" s="114" t="s">
        <v>53</v>
      </c>
      <c r="Q3" s="114" t="s">
        <v>54</v>
      </c>
      <c r="R3" s="127"/>
      <c r="S3" s="121"/>
      <c r="T3" s="122"/>
      <c r="U3" s="121"/>
      <c r="V3" s="122"/>
      <c r="W3" s="132"/>
    </row>
    <row r="4" spans="1:23" ht="51" customHeight="1">
      <c r="A4" s="131"/>
      <c r="B4" s="118"/>
      <c r="C4" s="118"/>
      <c r="D4" s="118"/>
      <c r="E4" s="63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28"/>
      <c r="S4" s="123"/>
      <c r="T4" s="124"/>
      <c r="U4" s="123"/>
      <c r="V4" s="124"/>
      <c r="W4" s="132"/>
    </row>
    <row r="5" spans="1:23" ht="24" customHeight="1">
      <c r="A5" s="98" t="s">
        <v>87</v>
      </c>
      <c r="B5" s="64" t="s">
        <v>20</v>
      </c>
      <c r="C5" s="65" t="s">
        <v>14</v>
      </c>
      <c r="D5" s="94" t="s">
        <v>67</v>
      </c>
      <c r="E5" s="64">
        <v>1</v>
      </c>
      <c r="F5" s="91">
        <v>1</v>
      </c>
      <c r="G5" s="91">
        <v>1</v>
      </c>
      <c r="H5" s="91">
        <v>1</v>
      </c>
      <c r="I5" s="91">
        <v>1</v>
      </c>
      <c r="J5" s="91">
        <v>1</v>
      </c>
      <c r="K5" s="91">
        <v>1</v>
      </c>
      <c r="L5" s="91">
        <v>1</v>
      </c>
      <c r="M5" s="91">
        <v>0</v>
      </c>
      <c r="N5" s="91">
        <v>1</v>
      </c>
      <c r="O5" s="91">
        <v>1</v>
      </c>
      <c r="P5" s="91">
        <v>1</v>
      </c>
      <c r="Q5" s="91">
        <v>0</v>
      </c>
      <c r="R5" s="12">
        <f>SUM(F5:Q5)</f>
        <v>10</v>
      </c>
      <c r="S5" s="13">
        <f>R5-Q5</f>
        <v>10</v>
      </c>
      <c r="T5" s="48" t="str">
        <f>IF(S5&gt;7,"справился","не справился")</f>
        <v>справился</v>
      </c>
      <c r="U5" s="11">
        <f>Q5</f>
        <v>0</v>
      </c>
      <c r="V5" s="48" t="str">
        <f>IF(U5&gt;1,"справился","не справился")</f>
        <v>не справился</v>
      </c>
      <c r="W5" s="48">
        <f>IF(R5&gt;12,5,IF(R5&gt;9,4,IF(R5&gt;7,3,2)))</f>
        <v>4</v>
      </c>
    </row>
    <row r="6" spans="1:23" ht="24" customHeight="1">
      <c r="A6" s="98" t="s">
        <v>87</v>
      </c>
      <c r="B6" s="64" t="s">
        <v>20</v>
      </c>
      <c r="C6" s="65" t="s">
        <v>14</v>
      </c>
      <c r="D6" s="95" t="s">
        <v>68</v>
      </c>
      <c r="E6" s="68">
        <v>2</v>
      </c>
      <c r="F6" s="69">
        <v>1</v>
      </c>
      <c r="G6" s="69">
        <v>1</v>
      </c>
      <c r="H6" s="69">
        <v>1</v>
      </c>
      <c r="I6" s="69">
        <v>1</v>
      </c>
      <c r="J6" s="69">
        <v>1</v>
      </c>
      <c r="K6" s="69">
        <v>1</v>
      </c>
      <c r="L6" s="69">
        <v>1</v>
      </c>
      <c r="M6" s="69">
        <v>1</v>
      </c>
      <c r="N6" s="69">
        <v>1</v>
      </c>
      <c r="O6" s="69">
        <v>0</v>
      </c>
      <c r="P6" s="69">
        <v>1</v>
      </c>
      <c r="Q6" s="69">
        <v>2</v>
      </c>
      <c r="R6" s="12">
        <f>SUM(F6:Q6)</f>
        <v>12</v>
      </c>
      <c r="S6" s="13">
        <f aca="true" t="shared" si="0" ref="S6:S24">R6-Q6</f>
        <v>10</v>
      </c>
      <c r="T6" s="48" t="str">
        <f aca="true" t="shared" si="1" ref="T6:T24">IF(S6&gt;7,"справился","не справился")</f>
        <v>справился</v>
      </c>
      <c r="U6" s="11">
        <f aca="true" t="shared" si="2" ref="U6:U24">Q6</f>
        <v>2</v>
      </c>
      <c r="V6" s="48" t="str">
        <f aca="true" t="shared" si="3" ref="V6:V24">IF(U6&gt;1,"справился","не справился")</f>
        <v>справился</v>
      </c>
      <c r="W6" s="48">
        <f aca="true" t="shared" si="4" ref="W6:W24">IF(R6&gt;12,5,IF(R6&gt;9,4,IF(R6&gt;7,3,2)))</f>
        <v>4</v>
      </c>
    </row>
    <row r="7" spans="1:23" ht="24" customHeight="1">
      <c r="A7" s="98" t="s">
        <v>87</v>
      </c>
      <c r="B7" s="64" t="s">
        <v>20</v>
      </c>
      <c r="C7" s="65" t="s">
        <v>14</v>
      </c>
      <c r="D7" s="95" t="s">
        <v>69</v>
      </c>
      <c r="E7" s="68">
        <v>1</v>
      </c>
      <c r="F7" s="69">
        <v>1</v>
      </c>
      <c r="G7" s="69">
        <v>1</v>
      </c>
      <c r="H7" s="69">
        <v>1</v>
      </c>
      <c r="I7" s="69">
        <v>1</v>
      </c>
      <c r="J7" s="69">
        <v>1</v>
      </c>
      <c r="K7" s="69">
        <v>1</v>
      </c>
      <c r="L7" s="69">
        <v>1</v>
      </c>
      <c r="M7" s="69">
        <v>1</v>
      </c>
      <c r="N7" s="69">
        <v>1</v>
      </c>
      <c r="O7" s="69">
        <v>1</v>
      </c>
      <c r="P7" s="69">
        <v>1</v>
      </c>
      <c r="Q7" s="69">
        <v>2</v>
      </c>
      <c r="R7" s="12">
        <f aca="true" t="shared" si="5" ref="R7:R24">SUM(F7:Q7)</f>
        <v>13</v>
      </c>
      <c r="S7" s="13">
        <f t="shared" si="0"/>
        <v>11</v>
      </c>
      <c r="T7" s="48" t="str">
        <f t="shared" si="1"/>
        <v>справился</v>
      </c>
      <c r="U7" s="11">
        <f t="shared" si="2"/>
        <v>2</v>
      </c>
      <c r="V7" s="48" t="str">
        <f t="shared" si="3"/>
        <v>справился</v>
      </c>
      <c r="W7" s="48">
        <f t="shared" si="4"/>
        <v>5</v>
      </c>
    </row>
    <row r="8" spans="1:23" ht="24" customHeight="1">
      <c r="A8" s="98" t="s">
        <v>87</v>
      </c>
      <c r="B8" s="64" t="s">
        <v>20</v>
      </c>
      <c r="C8" s="65" t="s">
        <v>14</v>
      </c>
      <c r="D8" s="95" t="s">
        <v>70</v>
      </c>
      <c r="E8" s="68">
        <v>2</v>
      </c>
      <c r="F8" s="69">
        <v>1</v>
      </c>
      <c r="G8" s="69">
        <v>1</v>
      </c>
      <c r="H8" s="69">
        <v>1</v>
      </c>
      <c r="I8" s="69">
        <v>1</v>
      </c>
      <c r="J8" s="69">
        <v>1</v>
      </c>
      <c r="K8" s="69">
        <v>0</v>
      </c>
      <c r="L8" s="69">
        <v>0</v>
      </c>
      <c r="M8" s="69">
        <v>0</v>
      </c>
      <c r="N8" s="69">
        <v>0</v>
      </c>
      <c r="O8" s="69">
        <v>1</v>
      </c>
      <c r="P8" s="69">
        <v>0</v>
      </c>
      <c r="Q8" s="69">
        <v>0</v>
      </c>
      <c r="R8" s="12">
        <f t="shared" si="5"/>
        <v>6</v>
      </c>
      <c r="S8" s="13">
        <f t="shared" si="0"/>
        <v>6</v>
      </c>
      <c r="T8" s="48" t="str">
        <f t="shared" si="1"/>
        <v>не справился</v>
      </c>
      <c r="U8" s="11">
        <f t="shared" si="2"/>
        <v>0</v>
      </c>
      <c r="V8" s="48" t="str">
        <f t="shared" si="3"/>
        <v>не справился</v>
      </c>
      <c r="W8" s="48">
        <f t="shared" si="4"/>
        <v>2</v>
      </c>
    </row>
    <row r="9" spans="1:23" ht="24" customHeight="1">
      <c r="A9" s="98" t="s">
        <v>87</v>
      </c>
      <c r="B9" s="64" t="s">
        <v>20</v>
      </c>
      <c r="C9" s="65" t="s">
        <v>14</v>
      </c>
      <c r="D9" s="95" t="s">
        <v>71</v>
      </c>
      <c r="E9" s="68">
        <v>2</v>
      </c>
      <c r="F9" s="69">
        <v>1</v>
      </c>
      <c r="G9" s="69">
        <v>1</v>
      </c>
      <c r="H9" s="69">
        <v>1</v>
      </c>
      <c r="I9" s="69">
        <v>1</v>
      </c>
      <c r="J9" s="69">
        <v>1</v>
      </c>
      <c r="K9" s="69">
        <v>1</v>
      </c>
      <c r="L9" s="69">
        <v>1</v>
      </c>
      <c r="M9" s="69">
        <v>0</v>
      </c>
      <c r="N9" s="69">
        <v>1</v>
      </c>
      <c r="O9" s="69">
        <v>1</v>
      </c>
      <c r="P9" s="69">
        <v>1</v>
      </c>
      <c r="Q9" s="69">
        <v>2</v>
      </c>
      <c r="R9" s="12">
        <f t="shared" si="5"/>
        <v>12</v>
      </c>
      <c r="S9" s="13">
        <f t="shared" si="0"/>
        <v>10</v>
      </c>
      <c r="T9" s="48" t="str">
        <f t="shared" si="1"/>
        <v>справился</v>
      </c>
      <c r="U9" s="11">
        <f t="shared" si="2"/>
        <v>2</v>
      </c>
      <c r="V9" s="48" t="str">
        <f t="shared" si="3"/>
        <v>справился</v>
      </c>
      <c r="W9" s="48">
        <f t="shared" si="4"/>
        <v>4</v>
      </c>
    </row>
    <row r="10" spans="1:23" ht="24" customHeight="1">
      <c r="A10" s="98" t="s">
        <v>87</v>
      </c>
      <c r="B10" s="64" t="s">
        <v>20</v>
      </c>
      <c r="C10" s="65" t="s">
        <v>14</v>
      </c>
      <c r="D10" s="95" t="s">
        <v>72</v>
      </c>
      <c r="E10" s="68">
        <v>2</v>
      </c>
      <c r="F10" s="69">
        <v>1</v>
      </c>
      <c r="G10" s="69">
        <v>1</v>
      </c>
      <c r="H10" s="69">
        <v>1</v>
      </c>
      <c r="I10" s="69">
        <v>1</v>
      </c>
      <c r="J10" s="69">
        <v>1</v>
      </c>
      <c r="K10" s="69">
        <v>1</v>
      </c>
      <c r="L10" s="69">
        <v>1</v>
      </c>
      <c r="M10" s="69">
        <v>1</v>
      </c>
      <c r="N10" s="69">
        <v>1</v>
      </c>
      <c r="O10" s="69">
        <v>1</v>
      </c>
      <c r="P10" s="69">
        <v>1</v>
      </c>
      <c r="Q10" s="69">
        <v>0</v>
      </c>
      <c r="R10" s="12">
        <f t="shared" si="5"/>
        <v>11</v>
      </c>
      <c r="S10" s="13">
        <f t="shared" si="0"/>
        <v>11</v>
      </c>
      <c r="T10" s="48" t="str">
        <f t="shared" si="1"/>
        <v>справился</v>
      </c>
      <c r="U10" s="11">
        <f t="shared" si="2"/>
        <v>0</v>
      </c>
      <c r="V10" s="48" t="str">
        <f t="shared" si="3"/>
        <v>не справился</v>
      </c>
      <c r="W10" s="48">
        <f t="shared" si="4"/>
        <v>4</v>
      </c>
    </row>
    <row r="11" spans="1:23" ht="24" customHeight="1">
      <c r="A11" s="98" t="s">
        <v>87</v>
      </c>
      <c r="B11" s="64" t="s">
        <v>20</v>
      </c>
      <c r="C11" s="65" t="s">
        <v>14</v>
      </c>
      <c r="D11" s="96" t="s">
        <v>73</v>
      </c>
      <c r="E11" s="68">
        <v>2</v>
      </c>
      <c r="F11" s="69">
        <v>1</v>
      </c>
      <c r="G11" s="69">
        <v>1</v>
      </c>
      <c r="H11" s="69">
        <v>1</v>
      </c>
      <c r="I11" s="69">
        <v>1</v>
      </c>
      <c r="J11" s="69">
        <v>1</v>
      </c>
      <c r="K11" s="69">
        <v>1</v>
      </c>
      <c r="L11" s="69">
        <v>1</v>
      </c>
      <c r="M11" s="69">
        <v>1</v>
      </c>
      <c r="N11" s="69">
        <v>1</v>
      </c>
      <c r="O11" s="69">
        <v>1</v>
      </c>
      <c r="P11" s="69">
        <v>1</v>
      </c>
      <c r="Q11" s="69">
        <v>2</v>
      </c>
      <c r="R11" s="12">
        <f t="shared" si="5"/>
        <v>13</v>
      </c>
      <c r="S11" s="13">
        <f t="shared" si="0"/>
        <v>11</v>
      </c>
      <c r="T11" s="48" t="str">
        <f t="shared" si="1"/>
        <v>справился</v>
      </c>
      <c r="U11" s="11">
        <f t="shared" si="2"/>
        <v>2</v>
      </c>
      <c r="V11" s="48" t="str">
        <f t="shared" si="3"/>
        <v>справился</v>
      </c>
      <c r="W11" s="48">
        <f t="shared" si="4"/>
        <v>5</v>
      </c>
    </row>
    <row r="12" spans="1:23" ht="24" customHeight="1">
      <c r="A12" s="98" t="s">
        <v>87</v>
      </c>
      <c r="B12" s="64" t="s">
        <v>20</v>
      </c>
      <c r="C12" s="65" t="s">
        <v>14</v>
      </c>
      <c r="D12" s="96" t="s">
        <v>74</v>
      </c>
      <c r="E12" s="68">
        <v>2</v>
      </c>
      <c r="F12" s="69">
        <v>1</v>
      </c>
      <c r="G12" s="69">
        <v>1</v>
      </c>
      <c r="H12" s="69">
        <v>1</v>
      </c>
      <c r="I12" s="69">
        <v>1</v>
      </c>
      <c r="J12" s="69">
        <v>1</v>
      </c>
      <c r="K12" s="69">
        <v>1</v>
      </c>
      <c r="L12" s="69">
        <v>1</v>
      </c>
      <c r="M12" s="69">
        <v>1</v>
      </c>
      <c r="N12" s="69">
        <v>0</v>
      </c>
      <c r="O12" s="69">
        <v>1</v>
      </c>
      <c r="P12" s="69">
        <v>1</v>
      </c>
      <c r="Q12" s="69">
        <v>2</v>
      </c>
      <c r="R12" s="12">
        <f t="shared" si="5"/>
        <v>12</v>
      </c>
      <c r="S12" s="13">
        <f t="shared" si="0"/>
        <v>10</v>
      </c>
      <c r="T12" s="48" t="str">
        <f t="shared" si="1"/>
        <v>справился</v>
      </c>
      <c r="U12" s="11">
        <f t="shared" si="2"/>
        <v>2</v>
      </c>
      <c r="V12" s="48" t="str">
        <f t="shared" si="3"/>
        <v>справился</v>
      </c>
      <c r="W12" s="48">
        <f t="shared" si="4"/>
        <v>4</v>
      </c>
    </row>
    <row r="13" spans="1:23" ht="24" customHeight="1">
      <c r="A13" s="98" t="s">
        <v>87</v>
      </c>
      <c r="B13" s="64" t="s">
        <v>20</v>
      </c>
      <c r="C13" s="65" t="s">
        <v>14</v>
      </c>
      <c r="D13" s="97" t="s">
        <v>75</v>
      </c>
      <c r="E13" s="68">
        <v>2</v>
      </c>
      <c r="F13" s="69">
        <v>1</v>
      </c>
      <c r="G13" s="69">
        <v>1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1</v>
      </c>
      <c r="N13" s="69">
        <v>0</v>
      </c>
      <c r="O13" s="69">
        <v>1</v>
      </c>
      <c r="P13" s="69">
        <v>0</v>
      </c>
      <c r="Q13" s="69">
        <v>0</v>
      </c>
      <c r="R13" s="12">
        <f t="shared" si="5"/>
        <v>4</v>
      </c>
      <c r="S13" s="13">
        <f t="shared" si="0"/>
        <v>4</v>
      </c>
      <c r="T13" s="48" t="str">
        <f t="shared" si="1"/>
        <v>не справился</v>
      </c>
      <c r="U13" s="11">
        <f t="shared" si="2"/>
        <v>0</v>
      </c>
      <c r="V13" s="48" t="str">
        <f t="shared" si="3"/>
        <v>не справился</v>
      </c>
      <c r="W13" s="48">
        <f t="shared" si="4"/>
        <v>2</v>
      </c>
    </row>
    <row r="14" spans="1:23" ht="24" customHeight="1">
      <c r="A14" s="98" t="s">
        <v>87</v>
      </c>
      <c r="B14" s="64" t="s">
        <v>20</v>
      </c>
      <c r="C14" s="65" t="s">
        <v>14</v>
      </c>
      <c r="D14" s="96" t="s">
        <v>76</v>
      </c>
      <c r="E14" s="68">
        <v>2</v>
      </c>
      <c r="F14" s="69">
        <v>0</v>
      </c>
      <c r="G14" s="69">
        <v>1</v>
      </c>
      <c r="H14" s="69">
        <v>1</v>
      </c>
      <c r="I14" s="69">
        <v>1</v>
      </c>
      <c r="J14" s="69">
        <v>1</v>
      </c>
      <c r="K14" s="69">
        <v>1</v>
      </c>
      <c r="L14" s="69">
        <v>1</v>
      </c>
      <c r="M14" s="69">
        <v>1</v>
      </c>
      <c r="N14" s="69">
        <v>1</v>
      </c>
      <c r="O14" s="69">
        <v>1</v>
      </c>
      <c r="P14" s="69">
        <v>1</v>
      </c>
      <c r="Q14" s="69">
        <v>2</v>
      </c>
      <c r="R14" s="12">
        <f t="shared" si="5"/>
        <v>12</v>
      </c>
      <c r="S14" s="13">
        <f t="shared" si="0"/>
        <v>10</v>
      </c>
      <c r="T14" s="48" t="str">
        <f t="shared" si="1"/>
        <v>справился</v>
      </c>
      <c r="U14" s="11">
        <f t="shared" si="2"/>
        <v>2</v>
      </c>
      <c r="V14" s="48" t="str">
        <f t="shared" si="3"/>
        <v>справился</v>
      </c>
      <c r="W14" s="48">
        <f t="shared" si="4"/>
        <v>4</v>
      </c>
    </row>
    <row r="15" spans="1:23" ht="24" customHeight="1">
      <c r="A15" s="98" t="s">
        <v>87</v>
      </c>
      <c r="B15" s="64" t="s">
        <v>20</v>
      </c>
      <c r="C15" s="65" t="s">
        <v>14</v>
      </c>
      <c r="D15" s="96" t="s">
        <v>77</v>
      </c>
      <c r="E15" s="68">
        <v>2</v>
      </c>
      <c r="F15" s="69">
        <v>1</v>
      </c>
      <c r="G15" s="69">
        <v>1</v>
      </c>
      <c r="H15" s="69">
        <v>1</v>
      </c>
      <c r="I15" s="69">
        <v>1</v>
      </c>
      <c r="J15" s="69">
        <v>1</v>
      </c>
      <c r="K15" s="69">
        <v>1</v>
      </c>
      <c r="L15" s="69">
        <v>1</v>
      </c>
      <c r="M15" s="69">
        <v>1</v>
      </c>
      <c r="N15" s="69">
        <v>0</v>
      </c>
      <c r="O15" s="69">
        <v>1</v>
      </c>
      <c r="P15" s="69">
        <v>1</v>
      </c>
      <c r="Q15" s="69">
        <v>2</v>
      </c>
      <c r="R15" s="12">
        <f t="shared" si="5"/>
        <v>12</v>
      </c>
      <c r="S15" s="13">
        <f t="shared" si="0"/>
        <v>10</v>
      </c>
      <c r="T15" s="48" t="str">
        <f t="shared" si="1"/>
        <v>справился</v>
      </c>
      <c r="U15" s="11">
        <f t="shared" si="2"/>
        <v>2</v>
      </c>
      <c r="V15" s="48" t="str">
        <f t="shared" si="3"/>
        <v>справился</v>
      </c>
      <c r="W15" s="48">
        <f t="shared" si="4"/>
        <v>4</v>
      </c>
    </row>
    <row r="16" spans="1:23" ht="24" customHeight="1">
      <c r="A16" s="98" t="s">
        <v>87</v>
      </c>
      <c r="B16" s="64" t="s">
        <v>20</v>
      </c>
      <c r="C16" s="65" t="s">
        <v>14</v>
      </c>
      <c r="D16" s="96" t="s">
        <v>78</v>
      </c>
      <c r="E16" s="68">
        <v>2</v>
      </c>
      <c r="F16" s="69">
        <v>1</v>
      </c>
      <c r="G16" s="69">
        <v>1</v>
      </c>
      <c r="H16" s="69">
        <v>1</v>
      </c>
      <c r="I16" s="69">
        <v>1</v>
      </c>
      <c r="J16" s="69">
        <v>1</v>
      </c>
      <c r="K16" s="69">
        <v>1</v>
      </c>
      <c r="L16" s="69">
        <v>1</v>
      </c>
      <c r="M16" s="69">
        <v>1</v>
      </c>
      <c r="N16" s="69">
        <v>1</v>
      </c>
      <c r="O16" s="69">
        <v>1</v>
      </c>
      <c r="P16" s="69">
        <v>1</v>
      </c>
      <c r="Q16" s="69">
        <v>2</v>
      </c>
      <c r="R16" s="12">
        <f t="shared" si="5"/>
        <v>13</v>
      </c>
      <c r="S16" s="13">
        <f t="shared" si="0"/>
        <v>11</v>
      </c>
      <c r="T16" s="48" t="str">
        <f t="shared" si="1"/>
        <v>справился</v>
      </c>
      <c r="U16" s="11">
        <f t="shared" si="2"/>
        <v>2</v>
      </c>
      <c r="V16" s="48" t="str">
        <f t="shared" si="3"/>
        <v>справился</v>
      </c>
      <c r="W16" s="48">
        <f t="shared" si="4"/>
        <v>5</v>
      </c>
    </row>
    <row r="17" spans="1:23" ht="24" customHeight="1">
      <c r="A17" s="98" t="s">
        <v>87</v>
      </c>
      <c r="B17" s="64" t="s">
        <v>20</v>
      </c>
      <c r="C17" s="65" t="s">
        <v>14</v>
      </c>
      <c r="D17" s="96" t="s">
        <v>79</v>
      </c>
      <c r="E17" s="68">
        <v>2</v>
      </c>
      <c r="F17" s="69">
        <v>1</v>
      </c>
      <c r="G17" s="69">
        <v>1</v>
      </c>
      <c r="H17" s="69">
        <v>1</v>
      </c>
      <c r="I17" s="69">
        <v>1</v>
      </c>
      <c r="J17" s="69">
        <v>1</v>
      </c>
      <c r="K17" s="69">
        <v>1</v>
      </c>
      <c r="L17" s="69">
        <v>1</v>
      </c>
      <c r="M17" s="69">
        <v>1</v>
      </c>
      <c r="N17" s="69">
        <v>1</v>
      </c>
      <c r="O17" s="69">
        <v>1</v>
      </c>
      <c r="P17" s="69">
        <v>1</v>
      </c>
      <c r="Q17" s="69">
        <v>2</v>
      </c>
      <c r="R17" s="12">
        <f t="shared" si="5"/>
        <v>13</v>
      </c>
      <c r="S17" s="13">
        <f t="shared" si="0"/>
        <v>11</v>
      </c>
      <c r="T17" s="48" t="str">
        <f t="shared" si="1"/>
        <v>справился</v>
      </c>
      <c r="U17" s="11">
        <f t="shared" si="2"/>
        <v>2</v>
      </c>
      <c r="V17" s="48" t="str">
        <f t="shared" si="3"/>
        <v>справился</v>
      </c>
      <c r="W17" s="48">
        <f t="shared" si="4"/>
        <v>5</v>
      </c>
    </row>
    <row r="18" spans="1:23" ht="24" customHeight="1">
      <c r="A18" s="98" t="s">
        <v>87</v>
      </c>
      <c r="B18" s="64" t="s">
        <v>20</v>
      </c>
      <c r="C18" s="65" t="s">
        <v>14</v>
      </c>
      <c r="D18" s="96" t="s">
        <v>80</v>
      </c>
      <c r="E18" s="68">
        <v>2</v>
      </c>
      <c r="F18" s="69">
        <v>1</v>
      </c>
      <c r="G18" s="69">
        <v>1</v>
      </c>
      <c r="H18" s="69">
        <v>1</v>
      </c>
      <c r="I18" s="69">
        <v>1</v>
      </c>
      <c r="J18" s="69">
        <v>1</v>
      </c>
      <c r="K18" s="69">
        <v>1</v>
      </c>
      <c r="L18" s="69">
        <v>1</v>
      </c>
      <c r="M18" s="69">
        <v>1</v>
      </c>
      <c r="N18" s="69">
        <v>1</v>
      </c>
      <c r="O18" s="69">
        <v>1</v>
      </c>
      <c r="P18" s="69">
        <v>1</v>
      </c>
      <c r="Q18" s="69">
        <v>2</v>
      </c>
      <c r="R18" s="12">
        <f t="shared" si="5"/>
        <v>13</v>
      </c>
      <c r="S18" s="13">
        <f t="shared" si="0"/>
        <v>11</v>
      </c>
      <c r="T18" s="48" t="str">
        <f t="shared" si="1"/>
        <v>справился</v>
      </c>
      <c r="U18" s="11">
        <f t="shared" si="2"/>
        <v>2</v>
      </c>
      <c r="V18" s="48" t="str">
        <f t="shared" si="3"/>
        <v>справился</v>
      </c>
      <c r="W18" s="48">
        <f t="shared" si="4"/>
        <v>5</v>
      </c>
    </row>
    <row r="19" spans="1:23" ht="24" customHeight="1">
      <c r="A19" s="98" t="s">
        <v>87</v>
      </c>
      <c r="B19" s="64" t="s">
        <v>20</v>
      </c>
      <c r="C19" s="65" t="s">
        <v>14</v>
      </c>
      <c r="D19" s="96" t="s">
        <v>81</v>
      </c>
      <c r="E19" s="68">
        <v>2</v>
      </c>
      <c r="F19" s="69">
        <v>1</v>
      </c>
      <c r="G19" s="69">
        <v>1</v>
      </c>
      <c r="H19" s="69">
        <v>1</v>
      </c>
      <c r="I19" s="69">
        <v>1</v>
      </c>
      <c r="J19" s="69">
        <v>1</v>
      </c>
      <c r="K19" s="69">
        <v>1</v>
      </c>
      <c r="L19" s="69">
        <v>1</v>
      </c>
      <c r="M19" s="69">
        <v>1</v>
      </c>
      <c r="N19" s="69">
        <v>0</v>
      </c>
      <c r="O19" s="69">
        <v>1</v>
      </c>
      <c r="P19" s="69">
        <v>1</v>
      </c>
      <c r="Q19" s="69">
        <v>0</v>
      </c>
      <c r="R19" s="12">
        <f t="shared" si="5"/>
        <v>10</v>
      </c>
      <c r="S19" s="13">
        <f t="shared" si="0"/>
        <v>10</v>
      </c>
      <c r="T19" s="48" t="str">
        <f t="shared" si="1"/>
        <v>справился</v>
      </c>
      <c r="U19" s="11">
        <f t="shared" si="2"/>
        <v>0</v>
      </c>
      <c r="V19" s="48" t="str">
        <f t="shared" si="3"/>
        <v>не справился</v>
      </c>
      <c r="W19" s="48">
        <f t="shared" si="4"/>
        <v>4</v>
      </c>
    </row>
    <row r="20" spans="1:23" ht="29.25" customHeight="1">
      <c r="A20" s="98" t="s">
        <v>87</v>
      </c>
      <c r="B20" s="64" t="s">
        <v>20</v>
      </c>
      <c r="C20" s="65" t="s">
        <v>14</v>
      </c>
      <c r="D20" s="96" t="s">
        <v>82</v>
      </c>
      <c r="E20" s="68">
        <v>1</v>
      </c>
      <c r="F20" s="69">
        <v>1</v>
      </c>
      <c r="G20" s="69">
        <v>1</v>
      </c>
      <c r="H20" s="69">
        <v>1</v>
      </c>
      <c r="I20" s="69">
        <v>1</v>
      </c>
      <c r="J20" s="69">
        <v>1</v>
      </c>
      <c r="K20" s="69">
        <v>1</v>
      </c>
      <c r="L20" s="69">
        <v>1</v>
      </c>
      <c r="M20" s="69">
        <v>1</v>
      </c>
      <c r="N20" s="69">
        <v>1</v>
      </c>
      <c r="O20" s="69">
        <v>1</v>
      </c>
      <c r="P20" s="69">
        <v>1</v>
      </c>
      <c r="Q20" s="69">
        <v>2</v>
      </c>
      <c r="R20" s="12">
        <f t="shared" si="5"/>
        <v>13</v>
      </c>
      <c r="S20" s="13">
        <f t="shared" si="0"/>
        <v>11</v>
      </c>
      <c r="T20" s="48" t="str">
        <f t="shared" si="1"/>
        <v>справился</v>
      </c>
      <c r="U20" s="11">
        <f t="shared" si="2"/>
        <v>2</v>
      </c>
      <c r="V20" s="48" t="str">
        <f t="shared" si="3"/>
        <v>справился</v>
      </c>
      <c r="W20" s="48">
        <f t="shared" si="4"/>
        <v>5</v>
      </c>
    </row>
    <row r="21" spans="1:23" ht="13.5" customHeight="1">
      <c r="A21" s="98" t="s">
        <v>87</v>
      </c>
      <c r="B21" s="64" t="s">
        <v>20</v>
      </c>
      <c r="C21" s="65" t="s">
        <v>14</v>
      </c>
      <c r="D21" s="96" t="s">
        <v>83</v>
      </c>
      <c r="E21" s="68">
        <v>1</v>
      </c>
      <c r="F21" s="69">
        <v>1</v>
      </c>
      <c r="G21" s="69">
        <v>1</v>
      </c>
      <c r="H21" s="69">
        <v>1</v>
      </c>
      <c r="I21" s="69">
        <v>1</v>
      </c>
      <c r="J21" s="69">
        <v>1</v>
      </c>
      <c r="K21" s="69">
        <v>1</v>
      </c>
      <c r="L21" s="69">
        <v>1</v>
      </c>
      <c r="M21" s="69">
        <v>0</v>
      </c>
      <c r="N21" s="69">
        <v>0</v>
      </c>
      <c r="O21" s="69">
        <v>1</v>
      </c>
      <c r="P21" s="69">
        <v>0</v>
      </c>
      <c r="Q21" s="69">
        <v>2</v>
      </c>
      <c r="R21" s="12">
        <f t="shared" si="5"/>
        <v>10</v>
      </c>
      <c r="S21" s="13">
        <f t="shared" si="0"/>
        <v>8</v>
      </c>
      <c r="T21" s="48" t="str">
        <f t="shared" si="1"/>
        <v>справился</v>
      </c>
      <c r="U21" s="11">
        <f t="shared" si="2"/>
        <v>2</v>
      </c>
      <c r="V21" s="48" t="str">
        <f t="shared" si="3"/>
        <v>справился</v>
      </c>
      <c r="W21" s="48">
        <f t="shared" si="4"/>
        <v>4</v>
      </c>
    </row>
    <row r="22" spans="1:23" ht="12.75" customHeight="1">
      <c r="A22" s="98" t="s">
        <v>87</v>
      </c>
      <c r="B22" s="64" t="s">
        <v>20</v>
      </c>
      <c r="C22" s="65" t="s">
        <v>14</v>
      </c>
      <c r="D22" s="96" t="s">
        <v>84</v>
      </c>
      <c r="E22" s="68">
        <v>1</v>
      </c>
      <c r="F22" s="69">
        <v>1</v>
      </c>
      <c r="G22" s="69">
        <v>1</v>
      </c>
      <c r="H22" s="69">
        <v>1</v>
      </c>
      <c r="I22" s="69">
        <v>1</v>
      </c>
      <c r="J22" s="69">
        <v>1</v>
      </c>
      <c r="K22" s="69">
        <v>1</v>
      </c>
      <c r="L22" s="69">
        <v>1</v>
      </c>
      <c r="M22" s="69">
        <v>1</v>
      </c>
      <c r="N22" s="69">
        <v>0</v>
      </c>
      <c r="O22" s="69">
        <v>1</v>
      </c>
      <c r="P22" s="69">
        <v>1</v>
      </c>
      <c r="Q22" s="69">
        <v>1</v>
      </c>
      <c r="R22" s="12">
        <f t="shared" si="5"/>
        <v>11</v>
      </c>
      <c r="S22" s="13">
        <f t="shared" si="0"/>
        <v>10</v>
      </c>
      <c r="T22" s="48" t="str">
        <f t="shared" si="1"/>
        <v>справился</v>
      </c>
      <c r="U22" s="11">
        <f t="shared" si="2"/>
        <v>1</v>
      </c>
      <c r="V22" s="48" t="str">
        <f t="shared" si="3"/>
        <v>не справился</v>
      </c>
      <c r="W22" s="48">
        <f t="shared" si="4"/>
        <v>4</v>
      </c>
    </row>
    <row r="23" spans="1:23" ht="12.75" customHeight="1">
      <c r="A23" s="98" t="s">
        <v>87</v>
      </c>
      <c r="B23" s="64" t="s">
        <v>20</v>
      </c>
      <c r="C23" s="65" t="s">
        <v>14</v>
      </c>
      <c r="D23" s="96" t="s">
        <v>85</v>
      </c>
      <c r="E23" s="68">
        <v>1</v>
      </c>
      <c r="F23" s="69">
        <v>1</v>
      </c>
      <c r="G23" s="69">
        <v>1</v>
      </c>
      <c r="H23" s="69">
        <v>1</v>
      </c>
      <c r="I23" s="69">
        <v>1</v>
      </c>
      <c r="J23" s="69">
        <v>1</v>
      </c>
      <c r="K23" s="69">
        <v>0</v>
      </c>
      <c r="L23" s="69">
        <v>0</v>
      </c>
      <c r="M23" s="69">
        <v>1</v>
      </c>
      <c r="N23" s="69">
        <v>0</v>
      </c>
      <c r="O23" s="69">
        <v>1</v>
      </c>
      <c r="P23" s="69">
        <v>1</v>
      </c>
      <c r="Q23" s="69">
        <v>1</v>
      </c>
      <c r="R23" s="12">
        <f t="shared" si="5"/>
        <v>9</v>
      </c>
      <c r="S23" s="13">
        <f t="shared" si="0"/>
        <v>8</v>
      </c>
      <c r="T23" s="48" t="str">
        <f t="shared" si="1"/>
        <v>справился</v>
      </c>
      <c r="U23" s="11">
        <f t="shared" si="2"/>
        <v>1</v>
      </c>
      <c r="V23" s="48" t="str">
        <f t="shared" si="3"/>
        <v>не справился</v>
      </c>
      <c r="W23" s="48">
        <f t="shared" si="4"/>
        <v>3</v>
      </c>
    </row>
    <row r="24" spans="1:23" ht="12.75" customHeight="1">
      <c r="A24" s="98" t="s">
        <v>87</v>
      </c>
      <c r="B24" s="64" t="s">
        <v>20</v>
      </c>
      <c r="C24" s="65" t="s">
        <v>14</v>
      </c>
      <c r="D24" s="96" t="s">
        <v>86</v>
      </c>
      <c r="E24" s="68">
        <v>1</v>
      </c>
      <c r="F24" s="69">
        <v>1</v>
      </c>
      <c r="G24" s="69">
        <v>1</v>
      </c>
      <c r="H24" s="69">
        <v>1</v>
      </c>
      <c r="I24" s="69">
        <v>1</v>
      </c>
      <c r="J24" s="69">
        <v>0</v>
      </c>
      <c r="K24" s="69">
        <v>0</v>
      </c>
      <c r="L24" s="69">
        <v>1</v>
      </c>
      <c r="M24" s="69">
        <v>1</v>
      </c>
      <c r="N24" s="69">
        <v>0</v>
      </c>
      <c r="O24" s="69">
        <v>1</v>
      </c>
      <c r="P24" s="69">
        <v>0</v>
      </c>
      <c r="Q24" s="69">
        <v>2</v>
      </c>
      <c r="R24" s="12">
        <f t="shared" si="5"/>
        <v>9</v>
      </c>
      <c r="S24" s="13">
        <f t="shared" si="0"/>
        <v>7</v>
      </c>
      <c r="T24" s="48" t="str">
        <f t="shared" si="1"/>
        <v>не справился</v>
      </c>
      <c r="U24" s="11">
        <f t="shared" si="2"/>
        <v>2</v>
      </c>
      <c r="V24" s="48" t="str">
        <f t="shared" si="3"/>
        <v>справился</v>
      </c>
      <c r="W24" s="48">
        <f t="shared" si="4"/>
        <v>3</v>
      </c>
    </row>
    <row r="25" spans="1:23" ht="21.75" customHeight="1">
      <c r="A25" s="104" t="s">
        <v>57</v>
      </c>
      <c r="B25" s="105"/>
      <c r="C25" s="105"/>
      <c r="D25" s="49">
        <v>20</v>
      </c>
      <c r="E25" s="47"/>
      <c r="F25" s="44">
        <f aca="true" t="shared" si="6" ref="F25:Q25">SUM(F5:F24)</f>
        <v>19</v>
      </c>
      <c r="G25" s="44">
        <f t="shared" si="6"/>
        <v>20</v>
      </c>
      <c r="H25" s="44">
        <f t="shared" si="6"/>
        <v>19</v>
      </c>
      <c r="I25" s="44">
        <f t="shared" si="6"/>
        <v>19</v>
      </c>
      <c r="J25" s="44">
        <f t="shared" si="6"/>
        <v>18</v>
      </c>
      <c r="K25" s="44">
        <f t="shared" si="6"/>
        <v>16</v>
      </c>
      <c r="L25" s="44">
        <f t="shared" si="6"/>
        <v>17</v>
      </c>
      <c r="M25" s="44">
        <f t="shared" si="6"/>
        <v>16</v>
      </c>
      <c r="N25" s="44">
        <f t="shared" si="6"/>
        <v>11</v>
      </c>
      <c r="O25" s="44">
        <f t="shared" si="6"/>
        <v>19</v>
      </c>
      <c r="P25" s="44">
        <f t="shared" si="6"/>
        <v>16</v>
      </c>
      <c r="Q25" s="44">
        <f t="shared" si="6"/>
        <v>28</v>
      </c>
      <c r="R25" s="44"/>
      <c r="S25" s="106" t="s">
        <v>65</v>
      </c>
      <c r="T25" s="107"/>
      <c r="U25" s="107"/>
      <c r="V25" s="107"/>
      <c r="W25" s="107"/>
    </row>
    <row r="26" spans="1:23" ht="12.75" customHeight="1">
      <c r="A26" s="92"/>
      <c r="B26" s="93"/>
      <c r="C26" s="93"/>
      <c r="D26" s="49"/>
      <c r="E26" s="47"/>
      <c r="F26" s="11">
        <f>$D25</f>
        <v>20</v>
      </c>
      <c r="G26" s="11">
        <f aca="true" t="shared" si="7" ref="G26:P26">$D25</f>
        <v>20</v>
      </c>
      <c r="H26" s="11">
        <f t="shared" si="7"/>
        <v>20</v>
      </c>
      <c r="I26" s="11">
        <f t="shared" si="7"/>
        <v>20</v>
      </c>
      <c r="J26" s="11">
        <f t="shared" si="7"/>
        <v>20</v>
      </c>
      <c r="K26" s="11">
        <f t="shared" si="7"/>
        <v>20</v>
      </c>
      <c r="L26" s="11">
        <f t="shared" si="7"/>
        <v>20</v>
      </c>
      <c r="M26" s="11">
        <f t="shared" si="7"/>
        <v>20</v>
      </c>
      <c r="N26" s="11">
        <f t="shared" si="7"/>
        <v>20</v>
      </c>
      <c r="O26" s="11">
        <f t="shared" si="7"/>
        <v>20</v>
      </c>
      <c r="P26" s="11">
        <f t="shared" si="7"/>
        <v>20</v>
      </c>
      <c r="Q26" s="11">
        <f>$D25*2</f>
        <v>40</v>
      </c>
      <c r="R26" s="11"/>
      <c r="S26" s="108" t="s">
        <v>64</v>
      </c>
      <c r="T26" s="109"/>
      <c r="U26" s="109"/>
      <c r="V26" s="109"/>
      <c r="W26" s="109"/>
    </row>
    <row r="27" spans="1:18" ht="12.75" customHeight="1">
      <c r="A27" s="110" t="s">
        <v>19</v>
      </c>
      <c r="B27" s="111"/>
      <c r="C27" s="111"/>
      <c r="D27" s="112"/>
      <c r="E27" s="18"/>
      <c r="F27" s="78">
        <f>F25/F26</f>
        <v>0.95</v>
      </c>
      <c r="G27" s="78">
        <f aca="true" t="shared" si="8" ref="G27:Q27">G25/G26</f>
        <v>1</v>
      </c>
      <c r="H27" s="78">
        <f t="shared" si="8"/>
        <v>0.95</v>
      </c>
      <c r="I27" s="78">
        <f t="shared" si="8"/>
        <v>0.95</v>
      </c>
      <c r="J27" s="78">
        <f t="shared" si="8"/>
        <v>0.9</v>
      </c>
      <c r="K27" s="78">
        <f t="shared" si="8"/>
        <v>0.8</v>
      </c>
      <c r="L27" s="78">
        <f t="shared" si="8"/>
        <v>0.85</v>
      </c>
      <c r="M27" s="78">
        <f t="shared" si="8"/>
        <v>0.8</v>
      </c>
      <c r="N27" s="78">
        <f t="shared" si="8"/>
        <v>0.55</v>
      </c>
      <c r="O27" s="78">
        <f t="shared" si="8"/>
        <v>0.95</v>
      </c>
      <c r="P27" s="78">
        <f t="shared" si="8"/>
        <v>0.8</v>
      </c>
      <c r="Q27" s="78">
        <f t="shared" si="8"/>
        <v>0.7</v>
      </c>
      <c r="R27" s="19"/>
    </row>
    <row r="28" spans="6:18" ht="12.75" customHeight="1"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4"/>
    </row>
    <row r="29" spans="15:19" ht="27.75" customHeight="1">
      <c r="O29" s="113" t="s">
        <v>43</v>
      </c>
      <c r="P29" s="113"/>
      <c r="Q29" s="56" t="s">
        <v>13</v>
      </c>
      <c r="R29" s="90" t="s">
        <v>4</v>
      </c>
      <c r="S29" s="30"/>
    </row>
    <row r="30" spans="15:19" ht="12.75" customHeight="1">
      <c r="O30" s="29" t="s">
        <v>5</v>
      </c>
      <c r="P30" s="29"/>
      <c r="Q30" s="55">
        <f>COUNTIF(R5:R24,"&gt;=7")</f>
        <v>18</v>
      </c>
      <c r="R30" s="99">
        <v>0.9</v>
      </c>
      <c r="S30" s="31"/>
    </row>
    <row r="31" spans="15:19" ht="12.75" customHeight="1">
      <c r="O31" s="29" t="s">
        <v>6</v>
      </c>
      <c r="P31" s="29"/>
      <c r="Q31" s="55">
        <f>D25-Q30</f>
        <v>2</v>
      </c>
      <c r="R31" s="99">
        <v>0.1</v>
      </c>
      <c r="S31" s="31"/>
    </row>
    <row r="32" spans="6:18" ht="12.75" customHeight="1"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4"/>
    </row>
    <row r="33" spans="15:18" ht="12.75" customHeight="1">
      <c r="O33" s="113" t="s">
        <v>22</v>
      </c>
      <c r="P33" s="113"/>
      <c r="Q33" s="56" t="s">
        <v>13</v>
      </c>
      <c r="R33" s="90" t="s">
        <v>4</v>
      </c>
    </row>
    <row r="34" spans="15:18" ht="12.75" customHeight="1">
      <c r="O34" s="103" t="s">
        <v>23</v>
      </c>
      <c r="P34" s="103"/>
      <c r="Q34" s="50">
        <f>COUNTIF(R5:R24,"&lt;9")</f>
        <v>2</v>
      </c>
      <c r="R34" s="6">
        <v>0.1</v>
      </c>
    </row>
    <row r="35" spans="15:18" ht="12.75" customHeight="1">
      <c r="O35" s="103" t="s">
        <v>24</v>
      </c>
      <c r="P35" s="103"/>
      <c r="Q35" s="50">
        <f>COUNTIF(R5:R24,"&lt;10")-Q34</f>
        <v>2</v>
      </c>
      <c r="R35" s="6">
        <v>0.1</v>
      </c>
    </row>
    <row r="36" spans="15:18" ht="12.75" customHeight="1">
      <c r="O36" s="103" t="s">
        <v>25</v>
      </c>
      <c r="P36" s="103"/>
      <c r="Q36" s="50">
        <f>COUNTIF(R5:R24,"&gt;=10")-Q37</f>
        <v>10</v>
      </c>
      <c r="R36" s="6">
        <v>0.5</v>
      </c>
    </row>
    <row r="37" spans="15:18" ht="12.75" customHeight="1">
      <c r="O37" s="103" t="s">
        <v>26</v>
      </c>
      <c r="P37" s="103"/>
      <c r="Q37" s="50">
        <f>COUNTIF(R5:R24,"&gt;=13")</f>
        <v>6</v>
      </c>
      <c r="R37" s="6">
        <v>0.3</v>
      </c>
    </row>
    <row r="38" spans="15:18" ht="12.75" customHeight="1">
      <c r="O38" s="103" t="s">
        <v>27</v>
      </c>
      <c r="P38" s="103"/>
      <c r="Q38" s="57">
        <f>SUM(Q36:Q37)</f>
        <v>16</v>
      </c>
      <c r="R38" s="22">
        <v>0.8</v>
      </c>
    </row>
  </sheetData>
  <sheetProtection/>
  <mergeCells count="33">
    <mergeCell ref="A1:A4"/>
    <mergeCell ref="I3:I4"/>
    <mergeCell ref="W1:W4"/>
    <mergeCell ref="D1:D4"/>
    <mergeCell ref="C1:C4"/>
    <mergeCell ref="J3:J4"/>
    <mergeCell ref="Q3:Q4"/>
    <mergeCell ref="S1:T4"/>
    <mergeCell ref="U1:V4"/>
    <mergeCell ref="E1:E2"/>
    <mergeCell ref="F1:Q1"/>
    <mergeCell ref="O3:O4"/>
    <mergeCell ref="G3:G4"/>
    <mergeCell ref="F3:F4"/>
    <mergeCell ref="R1:R4"/>
    <mergeCell ref="O29:P29"/>
    <mergeCell ref="N3:N4"/>
    <mergeCell ref="B1:B4"/>
    <mergeCell ref="M3:M4"/>
    <mergeCell ref="L3:L4"/>
    <mergeCell ref="K3:K4"/>
    <mergeCell ref="H3:H4"/>
    <mergeCell ref="P3:P4"/>
    <mergeCell ref="O37:P37"/>
    <mergeCell ref="O38:P38"/>
    <mergeCell ref="A25:C25"/>
    <mergeCell ref="S25:W25"/>
    <mergeCell ref="S26:W26"/>
    <mergeCell ref="A27:D27"/>
    <mergeCell ref="O35:P35"/>
    <mergeCell ref="O36:P36"/>
    <mergeCell ref="O34:P34"/>
    <mergeCell ref="O33:P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23" sqref="B23"/>
    </sheetView>
  </sheetViews>
  <sheetFormatPr defaultColWidth="9.140625" defaultRowHeight="12.75"/>
  <sheetData>
    <row r="1" spans="1:16" s="3" customFormat="1" ht="12.75">
      <c r="A1" s="153" t="s">
        <v>46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5" s="3" customFormat="1" ht="15" customHeight="1">
      <c r="A2" s="147" t="s">
        <v>47</v>
      </c>
      <c r="B2" s="148" t="s">
        <v>52</v>
      </c>
      <c r="C2" s="146" t="s">
        <v>18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9" t="s">
        <v>50</v>
      </c>
    </row>
    <row r="3" spans="1:15" s="3" customFormat="1" ht="210.75" customHeight="1">
      <c r="A3" s="147"/>
      <c r="B3" s="148"/>
      <c r="C3" s="27" t="s">
        <v>31</v>
      </c>
      <c r="D3" s="28" t="s">
        <v>32</v>
      </c>
      <c r="E3" s="28" t="s">
        <v>33</v>
      </c>
      <c r="F3" s="28" t="s">
        <v>34</v>
      </c>
      <c r="G3" s="28" t="s">
        <v>35</v>
      </c>
      <c r="H3" s="28" t="s">
        <v>36</v>
      </c>
      <c r="I3" s="28" t="s">
        <v>37</v>
      </c>
      <c r="J3" s="28" t="s">
        <v>38</v>
      </c>
      <c r="K3" s="28" t="s">
        <v>45</v>
      </c>
      <c r="L3" s="28" t="s">
        <v>41</v>
      </c>
      <c r="M3" s="28" t="s">
        <v>40</v>
      </c>
      <c r="N3" s="28" t="s">
        <v>42</v>
      </c>
      <c r="O3" s="149"/>
    </row>
    <row r="4" spans="1:15" s="3" customFormat="1" ht="12.75">
      <c r="A4" s="21"/>
      <c r="B4" s="41" t="s">
        <v>48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40"/>
    </row>
    <row r="5" spans="1:15" s="3" customFormat="1" ht="12.75">
      <c r="A5" s="21"/>
      <c r="B5" s="41" t="s">
        <v>49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0"/>
    </row>
    <row r="6" spans="1:15" s="3" customFormat="1" ht="12.75">
      <c r="A6" s="21"/>
      <c r="B6" s="41" t="s">
        <v>49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40"/>
    </row>
    <row r="7" spans="1:15" s="3" customFormat="1" ht="12.75">
      <c r="A7" s="21"/>
      <c r="B7" s="41" t="s">
        <v>49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40"/>
    </row>
    <row r="8" spans="1:15" s="3" customFormat="1" ht="15">
      <c r="A8" s="144" t="s">
        <v>44</v>
      </c>
      <c r="B8" s="14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</row>
    <row r="9" spans="4:16" s="3" customFormat="1" ht="12.75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4"/>
    </row>
    <row r="10" spans="1:16" s="3" customFormat="1" ht="15" customHeight="1">
      <c r="A10" s="154" t="s">
        <v>51</v>
      </c>
      <c r="B10" s="156" t="s">
        <v>52</v>
      </c>
      <c r="C10" s="25"/>
      <c r="D10" s="103" t="s">
        <v>3</v>
      </c>
      <c r="E10" s="103"/>
      <c r="F10" s="103"/>
      <c r="G10" s="103" t="s">
        <v>30</v>
      </c>
      <c r="H10" s="103"/>
      <c r="I10" s="103"/>
      <c r="J10" s="103"/>
      <c r="K10" s="103"/>
      <c r="L10" s="103"/>
      <c r="M10" s="103"/>
      <c r="N10" s="103"/>
      <c r="O10" s="103"/>
      <c r="P10" s="103"/>
    </row>
    <row r="11" spans="1:16" s="3" customFormat="1" ht="57">
      <c r="A11" s="155"/>
      <c r="B11" s="157"/>
      <c r="C11" s="25"/>
      <c r="D11" s="35" t="s">
        <v>5</v>
      </c>
      <c r="E11" s="35" t="s">
        <v>6</v>
      </c>
      <c r="F11" s="35" t="s">
        <v>7</v>
      </c>
      <c r="G11" s="36" t="s">
        <v>26</v>
      </c>
      <c r="H11" s="42" t="s">
        <v>28</v>
      </c>
      <c r="I11" s="36" t="s">
        <v>25</v>
      </c>
      <c r="J11" s="42" t="s">
        <v>28</v>
      </c>
      <c r="K11" s="39" t="s">
        <v>29</v>
      </c>
      <c r="L11" s="38" t="s">
        <v>28</v>
      </c>
      <c r="M11" s="36" t="s">
        <v>24</v>
      </c>
      <c r="N11" s="42" t="s">
        <v>28</v>
      </c>
      <c r="O11" s="36" t="s">
        <v>23</v>
      </c>
      <c r="P11" s="42" t="s">
        <v>28</v>
      </c>
    </row>
    <row r="12" spans="1:16" s="3" customFormat="1" ht="12.75">
      <c r="A12" s="21"/>
      <c r="B12" s="41" t="s">
        <v>48</v>
      </c>
      <c r="C12" s="25"/>
      <c r="D12" s="5"/>
      <c r="E12" s="5"/>
      <c r="F12" s="5"/>
      <c r="G12" s="5"/>
      <c r="H12" s="6"/>
      <c r="I12" s="5"/>
      <c r="J12" s="6"/>
      <c r="K12" s="23"/>
      <c r="L12" s="24"/>
      <c r="M12" s="5"/>
      <c r="N12" s="6"/>
      <c r="O12" s="5"/>
      <c r="P12" s="6"/>
    </row>
    <row r="13" spans="1:16" s="3" customFormat="1" ht="12.75">
      <c r="A13" s="21"/>
      <c r="B13" s="41" t="s">
        <v>49</v>
      </c>
      <c r="C13" s="25"/>
      <c r="D13" s="5"/>
      <c r="E13" s="5"/>
      <c r="F13" s="5"/>
      <c r="G13" s="5"/>
      <c r="H13" s="6"/>
      <c r="I13" s="5"/>
      <c r="J13" s="6"/>
      <c r="K13" s="23"/>
      <c r="L13" s="24"/>
      <c r="M13" s="5"/>
      <c r="N13" s="6"/>
      <c r="O13" s="5"/>
      <c r="P13" s="6"/>
    </row>
    <row r="14" spans="1:16" s="3" customFormat="1" ht="12.75">
      <c r="A14" s="21"/>
      <c r="B14" s="41" t="s">
        <v>49</v>
      </c>
      <c r="C14" s="25"/>
      <c r="D14" s="5"/>
      <c r="E14" s="5"/>
      <c r="F14" s="5"/>
      <c r="G14" s="5"/>
      <c r="H14" s="6"/>
      <c r="I14" s="5"/>
      <c r="J14" s="6"/>
      <c r="K14" s="23"/>
      <c r="L14" s="24"/>
      <c r="M14" s="5"/>
      <c r="N14" s="6"/>
      <c r="O14" s="5"/>
      <c r="P14" s="6"/>
    </row>
    <row r="15" spans="1:16" s="3" customFormat="1" ht="12.75">
      <c r="A15" s="21"/>
      <c r="B15" s="41" t="s">
        <v>49</v>
      </c>
      <c r="C15" s="25"/>
      <c r="D15" s="5"/>
      <c r="E15" s="5"/>
      <c r="F15" s="5"/>
      <c r="G15" s="5"/>
      <c r="H15" s="6"/>
      <c r="I15" s="5"/>
      <c r="J15" s="6"/>
      <c r="K15" s="23"/>
      <c r="L15" s="24"/>
      <c r="M15" s="5"/>
      <c r="N15" s="6"/>
      <c r="O15" s="5"/>
      <c r="P15" s="6"/>
    </row>
    <row r="16" spans="1:16" s="3" customFormat="1" ht="15.75" customHeight="1">
      <c r="A16" s="144" t="s">
        <v>44</v>
      </c>
      <c r="B16" s="145"/>
      <c r="C16" s="26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4:16" s="3" customFormat="1" ht="12.7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4"/>
    </row>
  </sheetData>
  <sheetProtection/>
  <mergeCells count="11">
    <mergeCell ref="A8:B8"/>
    <mergeCell ref="A10:A11"/>
    <mergeCell ref="B10:B11"/>
    <mergeCell ref="D10:F10"/>
    <mergeCell ref="G10:P10"/>
    <mergeCell ref="A16:B16"/>
    <mergeCell ref="A1:P1"/>
    <mergeCell ref="A2:A3"/>
    <mergeCell ref="B2:B3"/>
    <mergeCell ref="C2:N2"/>
    <mergeCell ref="O2:O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8"/>
  <sheetViews>
    <sheetView zoomScale="80" zoomScaleNormal="80" zoomScalePageLayoutView="0" workbookViewId="0" topLeftCell="A1">
      <pane ySplit="2" topLeftCell="A12" activePane="bottomLeft" state="frozen"/>
      <selection pane="topLeft" activeCell="A1" sqref="A1"/>
      <selection pane="bottomLeft" activeCell="X19" sqref="X19"/>
    </sheetView>
  </sheetViews>
  <sheetFormatPr defaultColWidth="17.140625" defaultRowHeight="12.75" customHeight="1"/>
  <cols>
    <col min="1" max="1" width="15.8515625" style="1" customWidth="1"/>
    <col min="2" max="2" width="11.140625" style="1" customWidth="1"/>
    <col min="3" max="3" width="6.00390625" style="1" customWidth="1"/>
    <col min="4" max="4" width="21.28125" style="1" customWidth="1"/>
    <col min="5" max="5" width="9.00390625" style="1" hidden="1" customWidth="1"/>
    <col min="6" max="6" width="6.140625" style="3" customWidth="1"/>
    <col min="7" max="7" width="6.00390625" style="3" customWidth="1"/>
    <col min="8" max="8" width="5.140625" style="3" customWidth="1"/>
    <col min="9" max="9" width="4.7109375" style="3" customWidth="1"/>
    <col min="10" max="11" width="5.140625" style="3" customWidth="1"/>
    <col min="12" max="12" width="6.28125" style="3" customWidth="1"/>
    <col min="13" max="13" width="10.7109375" style="3" customWidth="1"/>
    <col min="14" max="15" width="5.140625" style="3" customWidth="1"/>
    <col min="16" max="16" width="6.7109375" style="3" customWidth="1"/>
    <col min="17" max="17" width="11.00390625" style="3" customWidth="1"/>
    <col min="18" max="18" width="8.8515625" style="3" customWidth="1"/>
    <col min="19" max="19" width="10.00390625" style="3" customWidth="1"/>
    <col min="20" max="20" width="11.7109375" style="3" customWidth="1"/>
    <col min="21" max="16384" width="17.140625" style="3" customWidth="1"/>
  </cols>
  <sheetData>
    <row r="1" spans="1:23" ht="12.75" customHeight="1">
      <c r="A1" s="133" t="s">
        <v>8</v>
      </c>
      <c r="B1" s="116" t="s">
        <v>11</v>
      </c>
      <c r="C1" s="116" t="s">
        <v>9</v>
      </c>
      <c r="D1" s="116" t="s">
        <v>10</v>
      </c>
      <c r="E1" s="125" t="s">
        <v>1</v>
      </c>
      <c r="F1" s="125" t="s">
        <v>12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 t="s">
        <v>2</v>
      </c>
      <c r="S1" s="119" t="s">
        <v>55</v>
      </c>
      <c r="T1" s="120"/>
      <c r="U1" s="119" t="s">
        <v>56</v>
      </c>
      <c r="V1" s="120"/>
      <c r="W1" s="132" t="s">
        <v>30</v>
      </c>
    </row>
    <row r="2" spans="1:23" ht="203.25" customHeight="1">
      <c r="A2" s="134"/>
      <c r="B2" s="117"/>
      <c r="C2" s="117"/>
      <c r="D2" s="117"/>
      <c r="E2" s="125"/>
      <c r="F2" s="61" t="s">
        <v>31</v>
      </c>
      <c r="G2" s="62" t="s">
        <v>32</v>
      </c>
      <c r="H2" s="62" t="s">
        <v>33</v>
      </c>
      <c r="I2" s="62" t="s">
        <v>34</v>
      </c>
      <c r="J2" s="62" t="s">
        <v>35</v>
      </c>
      <c r="K2" s="62" t="s">
        <v>36</v>
      </c>
      <c r="L2" s="62" t="s">
        <v>37</v>
      </c>
      <c r="M2" s="62" t="s">
        <v>38</v>
      </c>
      <c r="N2" s="62" t="s">
        <v>39</v>
      </c>
      <c r="O2" s="62" t="s">
        <v>41</v>
      </c>
      <c r="P2" s="62" t="s">
        <v>40</v>
      </c>
      <c r="Q2" s="62" t="s">
        <v>42</v>
      </c>
      <c r="R2" s="127"/>
      <c r="S2" s="121"/>
      <c r="T2" s="122"/>
      <c r="U2" s="121"/>
      <c r="V2" s="122"/>
      <c r="W2" s="132"/>
    </row>
    <row r="3" spans="1:23" ht="12.75">
      <c r="A3" s="134"/>
      <c r="B3" s="117"/>
      <c r="C3" s="117"/>
      <c r="D3" s="117"/>
      <c r="E3" s="63"/>
      <c r="F3" s="114" t="s">
        <v>53</v>
      </c>
      <c r="G3" s="114" t="s">
        <v>53</v>
      </c>
      <c r="H3" s="114" t="s">
        <v>53</v>
      </c>
      <c r="I3" s="114" t="s">
        <v>53</v>
      </c>
      <c r="J3" s="114" t="s">
        <v>53</v>
      </c>
      <c r="K3" s="114" t="s">
        <v>53</v>
      </c>
      <c r="L3" s="114" t="s">
        <v>53</v>
      </c>
      <c r="M3" s="114" t="s">
        <v>53</v>
      </c>
      <c r="N3" s="114" t="s">
        <v>53</v>
      </c>
      <c r="O3" s="114" t="s">
        <v>53</v>
      </c>
      <c r="P3" s="114" t="s">
        <v>53</v>
      </c>
      <c r="Q3" s="114" t="s">
        <v>54</v>
      </c>
      <c r="R3" s="127"/>
      <c r="S3" s="121"/>
      <c r="T3" s="122"/>
      <c r="U3" s="121"/>
      <c r="V3" s="122"/>
      <c r="W3" s="132"/>
    </row>
    <row r="4" spans="1:23" ht="50.25" customHeight="1">
      <c r="A4" s="135"/>
      <c r="B4" s="118"/>
      <c r="C4" s="118"/>
      <c r="D4" s="118"/>
      <c r="E4" s="63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28"/>
      <c r="S4" s="123"/>
      <c r="T4" s="124"/>
      <c r="U4" s="123"/>
      <c r="V4" s="124"/>
      <c r="W4" s="132"/>
    </row>
    <row r="5" spans="1:23" ht="24" customHeight="1">
      <c r="A5" s="98"/>
      <c r="B5" s="64" t="s">
        <v>20</v>
      </c>
      <c r="C5" s="65" t="s">
        <v>14</v>
      </c>
      <c r="D5" s="94"/>
      <c r="E5" s="64">
        <v>1</v>
      </c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12">
        <f>SUM(F5:Q5)</f>
        <v>0</v>
      </c>
      <c r="S5" s="13">
        <f>R5-Q5</f>
        <v>0</v>
      </c>
      <c r="T5" s="48" t="str">
        <f>IF(S5&gt;7,"справился","не справился")</f>
        <v>не справился</v>
      </c>
      <c r="U5" s="11">
        <f>Q5</f>
        <v>0</v>
      </c>
      <c r="V5" s="48" t="str">
        <f>IF(U5&gt;1,"справился","не справился")</f>
        <v>не справился</v>
      </c>
      <c r="W5" s="48">
        <f>IF(R5&gt;12,5,IF(R5&gt;9,4,IF(R5&gt;7,3,2)))</f>
        <v>2</v>
      </c>
    </row>
    <row r="6" spans="1:23" ht="24" customHeight="1">
      <c r="A6" s="98"/>
      <c r="B6" s="64" t="s">
        <v>20</v>
      </c>
      <c r="C6" s="65" t="s">
        <v>14</v>
      </c>
      <c r="D6" s="95"/>
      <c r="E6" s="68">
        <v>2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12">
        <f>SUM(F6:Q6)</f>
        <v>0</v>
      </c>
      <c r="S6" s="13">
        <f aca="true" t="shared" si="0" ref="S6:S24">R6-Q6</f>
        <v>0</v>
      </c>
      <c r="T6" s="48" t="str">
        <f aca="true" t="shared" si="1" ref="T6:T24">IF(S6&gt;7,"справился","не справился")</f>
        <v>не справился</v>
      </c>
      <c r="U6" s="11">
        <f aca="true" t="shared" si="2" ref="U6:U24">Q6</f>
        <v>0</v>
      </c>
      <c r="V6" s="48" t="str">
        <f aca="true" t="shared" si="3" ref="V6:V24">IF(U6&gt;1,"справился","не справился")</f>
        <v>не справился</v>
      </c>
      <c r="W6" s="48">
        <f aca="true" t="shared" si="4" ref="W6:W24">IF(R6&gt;12,5,IF(R6&gt;9,4,IF(R6&gt;7,3,2)))</f>
        <v>2</v>
      </c>
    </row>
    <row r="7" spans="1:23" ht="24" customHeight="1">
      <c r="A7" s="98"/>
      <c r="B7" s="64" t="s">
        <v>20</v>
      </c>
      <c r="C7" s="65" t="s">
        <v>14</v>
      </c>
      <c r="D7" s="95"/>
      <c r="E7" s="68">
        <v>1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12">
        <f aca="true" t="shared" si="5" ref="R7:R24">SUM(F7:Q7)</f>
        <v>0</v>
      </c>
      <c r="S7" s="13">
        <f t="shared" si="0"/>
        <v>0</v>
      </c>
      <c r="T7" s="48" t="str">
        <f t="shared" si="1"/>
        <v>не справился</v>
      </c>
      <c r="U7" s="11">
        <f t="shared" si="2"/>
        <v>0</v>
      </c>
      <c r="V7" s="48" t="str">
        <f t="shared" si="3"/>
        <v>не справился</v>
      </c>
      <c r="W7" s="48">
        <f t="shared" si="4"/>
        <v>2</v>
      </c>
    </row>
    <row r="8" spans="1:23" ht="24" customHeight="1">
      <c r="A8" s="98"/>
      <c r="B8" s="64" t="s">
        <v>20</v>
      </c>
      <c r="C8" s="65" t="s">
        <v>14</v>
      </c>
      <c r="D8" s="95"/>
      <c r="E8" s="68">
        <v>2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12">
        <f t="shared" si="5"/>
        <v>0</v>
      </c>
      <c r="S8" s="13">
        <f t="shared" si="0"/>
        <v>0</v>
      </c>
      <c r="T8" s="48" t="str">
        <f t="shared" si="1"/>
        <v>не справился</v>
      </c>
      <c r="U8" s="11">
        <f t="shared" si="2"/>
        <v>0</v>
      </c>
      <c r="V8" s="48" t="str">
        <f t="shared" si="3"/>
        <v>не справился</v>
      </c>
      <c r="W8" s="48">
        <f t="shared" si="4"/>
        <v>2</v>
      </c>
    </row>
    <row r="9" spans="1:23" ht="24" customHeight="1">
      <c r="A9" s="98"/>
      <c r="B9" s="64" t="s">
        <v>20</v>
      </c>
      <c r="C9" s="65" t="s">
        <v>14</v>
      </c>
      <c r="D9" s="95"/>
      <c r="E9" s="68">
        <v>2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12">
        <f t="shared" si="5"/>
        <v>0</v>
      </c>
      <c r="S9" s="13">
        <f t="shared" si="0"/>
        <v>0</v>
      </c>
      <c r="T9" s="48" t="str">
        <f t="shared" si="1"/>
        <v>не справился</v>
      </c>
      <c r="U9" s="11">
        <f t="shared" si="2"/>
        <v>0</v>
      </c>
      <c r="V9" s="48" t="str">
        <f t="shared" si="3"/>
        <v>не справился</v>
      </c>
      <c r="W9" s="48">
        <f t="shared" si="4"/>
        <v>2</v>
      </c>
    </row>
    <row r="10" spans="1:23" ht="24" customHeight="1">
      <c r="A10" s="98"/>
      <c r="B10" s="64" t="s">
        <v>20</v>
      </c>
      <c r="C10" s="65" t="s">
        <v>14</v>
      </c>
      <c r="D10" s="95"/>
      <c r="E10" s="68">
        <v>2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12">
        <f>SUM(F10:Q10)</f>
        <v>0</v>
      </c>
      <c r="S10" s="13">
        <f>R10-Q10</f>
        <v>0</v>
      </c>
      <c r="T10" s="48" t="str">
        <f>IF(S10&gt;7,"справился","не справился")</f>
        <v>не справился</v>
      </c>
      <c r="U10" s="11">
        <f t="shared" si="2"/>
        <v>0</v>
      </c>
      <c r="V10" s="48" t="str">
        <f t="shared" si="3"/>
        <v>не справился</v>
      </c>
      <c r="W10" s="48">
        <f t="shared" si="4"/>
        <v>2</v>
      </c>
    </row>
    <row r="11" spans="1:23" ht="24" customHeight="1">
      <c r="A11" s="98"/>
      <c r="B11" s="64" t="s">
        <v>20</v>
      </c>
      <c r="C11" s="65" t="s">
        <v>14</v>
      </c>
      <c r="D11" s="96"/>
      <c r="E11" s="68">
        <v>2</v>
      </c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12">
        <v>0</v>
      </c>
      <c r="S11" s="13">
        <v>0</v>
      </c>
      <c r="T11" s="48" t="str">
        <f t="shared" si="1"/>
        <v>не справился</v>
      </c>
      <c r="U11" s="11">
        <f t="shared" si="2"/>
        <v>0</v>
      </c>
      <c r="V11" s="48" t="str">
        <f t="shared" si="3"/>
        <v>не справился</v>
      </c>
      <c r="W11" s="48">
        <f t="shared" si="4"/>
        <v>2</v>
      </c>
    </row>
    <row r="12" spans="1:23" ht="24" customHeight="1">
      <c r="A12" s="98"/>
      <c r="B12" s="64" t="s">
        <v>20</v>
      </c>
      <c r="C12" s="65" t="s">
        <v>14</v>
      </c>
      <c r="D12" s="96"/>
      <c r="E12" s="68">
        <v>2</v>
      </c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12">
        <f t="shared" si="5"/>
        <v>0</v>
      </c>
      <c r="S12" s="13">
        <f t="shared" si="0"/>
        <v>0</v>
      </c>
      <c r="T12" s="48" t="str">
        <f t="shared" si="1"/>
        <v>не справился</v>
      </c>
      <c r="U12" s="11">
        <f t="shared" si="2"/>
        <v>0</v>
      </c>
      <c r="V12" s="48" t="str">
        <f t="shared" si="3"/>
        <v>не справился</v>
      </c>
      <c r="W12" s="48">
        <f t="shared" si="4"/>
        <v>2</v>
      </c>
    </row>
    <row r="13" spans="1:23" ht="24" customHeight="1">
      <c r="A13" s="98"/>
      <c r="B13" s="64" t="s">
        <v>20</v>
      </c>
      <c r="C13" s="65" t="s">
        <v>14</v>
      </c>
      <c r="D13" s="97"/>
      <c r="E13" s="68">
        <v>2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12">
        <f t="shared" si="5"/>
        <v>0</v>
      </c>
      <c r="S13" s="13">
        <f t="shared" si="0"/>
        <v>0</v>
      </c>
      <c r="T13" s="48" t="str">
        <f t="shared" si="1"/>
        <v>не справился</v>
      </c>
      <c r="U13" s="11">
        <f t="shared" si="2"/>
        <v>0</v>
      </c>
      <c r="V13" s="48" t="str">
        <f t="shared" si="3"/>
        <v>не справился</v>
      </c>
      <c r="W13" s="48">
        <f t="shared" si="4"/>
        <v>2</v>
      </c>
    </row>
    <row r="14" spans="1:23" ht="24" customHeight="1">
      <c r="A14" s="98"/>
      <c r="B14" s="64" t="s">
        <v>20</v>
      </c>
      <c r="C14" s="65" t="s">
        <v>14</v>
      </c>
      <c r="D14" s="96"/>
      <c r="E14" s="68">
        <v>2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12">
        <f t="shared" si="5"/>
        <v>0</v>
      </c>
      <c r="S14" s="13">
        <f t="shared" si="0"/>
        <v>0</v>
      </c>
      <c r="T14" s="48" t="str">
        <f t="shared" si="1"/>
        <v>не справился</v>
      </c>
      <c r="U14" s="11">
        <f t="shared" si="2"/>
        <v>0</v>
      </c>
      <c r="V14" s="48" t="str">
        <f t="shared" si="3"/>
        <v>не справился</v>
      </c>
      <c r="W14" s="48">
        <f t="shared" si="4"/>
        <v>2</v>
      </c>
    </row>
    <row r="15" spans="1:23" ht="24" customHeight="1">
      <c r="A15" s="98"/>
      <c r="B15" s="64" t="s">
        <v>20</v>
      </c>
      <c r="C15" s="65" t="s">
        <v>14</v>
      </c>
      <c r="D15" s="96"/>
      <c r="E15" s="68">
        <v>2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12">
        <f t="shared" si="5"/>
        <v>0</v>
      </c>
      <c r="S15" s="13">
        <f t="shared" si="0"/>
        <v>0</v>
      </c>
      <c r="T15" s="48" t="str">
        <f t="shared" si="1"/>
        <v>не справился</v>
      </c>
      <c r="U15" s="11">
        <f t="shared" si="2"/>
        <v>0</v>
      </c>
      <c r="V15" s="48" t="str">
        <f t="shared" si="3"/>
        <v>не справился</v>
      </c>
      <c r="W15" s="48">
        <f t="shared" si="4"/>
        <v>2</v>
      </c>
    </row>
    <row r="16" spans="1:23" ht="24" customHeight="1">
      <c r="A16" s="98"/>
      <c r="B16" s="64" t="s">
        <v>20</v>
      </c>
      <c r="C16" s="65" t="s">
        <v>14</v>
      </c>
      <c r="D16" s="96"/>
      <c r="E16" s="68">
        <v>2</v>
      </c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12">
        <v>0</v>
      </c>
      <c r="S16" s="13">
        <f t="shared" si="0"/>
        <v>0</v>
      </c>
      <c r="T16" s="48" t="str">
        <f t="shared" si="1"/>
        <v>не справился</v>
      </c>
      <c r="U16" s="11">
        <f t="shared" si="2"/>
        <v>0</v>
      </c>
      <c r="V16" s="48" t="str">
        <f t="shared" si="3"/>
        <v>не справился</v>
      </c>
      <c r="W16" s="48">
        <f t="shared" si="4"/>
        <v>2</v>
      </c>
    </row>
    <row r="17" spans="1:23" ht="24" customHeight="1">
      <c r="A17" s="98"/>
      <c r="B17" s="64" t="s">
        <v>20</v>
      </c>
      <c r="C17" s="65" t="s">
        <v>14</v>
      </c>
      <c r="D17" s="96"/>
      <c r="E17" s="68">
        <v>2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12">
        <f t="shared" si="5"/>
        <v>0</v>
      </c>
      <c r="S17" s="13">
        <f t="shared" si="0"/>
        <v>0</v>
      </c>
      <c r="T17" s="48" t="str">
        <f t="shared" si="1"/>
        <v>не справился</v>
      </c>
      <c r="U17" s="11">
        <f t="shared" si="2"/>
        <v>0</v>
      </c>
      <c r="V17" s="48" t="str">
        <f t="shared" si="3"/>
        <v>не справился</v>
      </c>
      <c r="W17" s="48">
        <f t="shared" si="4"/>
        <v>2</v>
      </c>
    </row>
    <row r="18" spans="1:23" ht="24" customHeight="1">
      <c r="A18" s="98"/>
      <c r="B18" s="64" t="s">
        <v>20</v>
      </c>
      <c r="C18" s="65" t="s">
        <v>14</v>
      </c>
      <c r="D18" s="96"/>
      <c r="E18" s="68">
        <v>2</v>
      </c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12">
        <f t="shared" si="5"/>
        <v>0</v>
      </c>
      <c r="S18" s="13">
        <f t="shared" si="0"/>
        <v>0</v>
      </c>
      <c r="T18" s="48" t="str">
        <f t="shared" si="1"/>
        <v>не справился</v>
      </c>
      <c r="U18" s="11">
        <f t="shared" si="2"/>
        <v>0</v>
      </c>
      <c r="V18" s="48" t="str">
        <f t="shared" si="3"/>
        <v>не справился</v>
      </c>
      <c r="W18" s="48">
        <f t="shared" si="4"/>
        <v>2</v>
      </c>
    </row>
    <row r="19" spans="1:23" ht="24" customHeight="1">
      <c r="A19" s="98"/>
      <c r="B19" s="64" t="s">
        <v>20</v>
      </c>
      <c r="C19" s="65" t="s">
        <v>14</v>
      </c>
      <c r="D19" s="96"/>
      <c r="E19" s="68">
        <v>2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12">
        <f t="shared" si="5"/>
        <v>0</v>
      </c>
      <c r="S19" s="13">
        <f t="shared" si="0"/>
        <v>0</v>
      </c>
      <c r="T19" s="48" t="str">
        <f t="shared" si="1"/>
        <v>не справился</v>
      </c>
      <c r="U19" s="11">
        <f t="shared" si="2"/>
        <v>0</v>
      </c>
      <c r="V19" s="48" t="str">
        <f t="shared" si="3"/>
        <v>не справился</v>
      </c>
      <c r="W19" s="48">
        <f t="shared" si="4"/>
        <v>2</v>
      </c>
    </row>
    <row r="20" spans="1:23" ht="24" customHeight="1">
      <c r="A20" s="98"/>
      <c r="B20" s="79" t="s">
        <v>20</v>
      </c>
      <c r="C20" s="65" t="s">
        <v>14</v>
      </c>
      <c r="D20" s="96"/>
      <c r="E20" s="68">
        <v>1</v>
      </c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2">
        <f t="shared" si="5"/>
        <v>0</v>
      </c>
      <c r="S20" s="13">
        <f t="shared" si="0"/>
        <v>0</v>
      </c>
      <c r="T20" s="48" t="str">
        <f t="shared" si="1"/>
        <v>не справился</v>
      </c>
      <c r="U20" s="11">
        <f t="shared" si="2"/>
        <v>0</v>
      </c>
      <c r="V20" s="48" t="str">
        <f t="shared" si="3"/>
        <v>не справился</v>
      </c>
      <c r="W20" s="48">
        <f t="shared" si="4"/>
        <v>2</v>
      </c>
    </row>
    <row r="21" spans="1:23" ht="24" customHeight="1">
      <c r="A21" s="98"/>
      <c r="B21" s="79" t="s">
        <v>20</v>
      </c>
      <c r="C21" s="65" t="s">
        <v>14</v>
      </c>
      <c r="D21" s="96"/>
      <c r="E21" s="68">
        <v>1</v>
      </c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12">
        <f t="shared" si="5"/>
        <v>0</v>
      </c>
      <c r="S21" s="13">
        <f t="shared" si="0"/>
        <v>0</v>
      </c>
      <c r="T21" s="48" t="str">
        <f t="shared" si="1"/>
        <v>не справился</v>
      </c>
      <c r="U21" s="11">
        <f t="shared" si="2"/>
        <v>0</v>
      </c>
      <c r="V21" s="48" t="str">
        <f t="shared" si="3"/>
        <v>не справился</v>
      </c>
      <c r="W21" s="48">
        <f t="shared" si="4"/>
        <v>2</v>
      </c>
    </row>
    <row r="22" spans="1:23" ht="24" customHeight="1">
      <c r="A22" s="98"/>
      <c r="B22" s="79" t="s">
        <v>20</v>
      </c>
      <c r="C22" s="65" t="s">
        <v>14</v>
      </c>
      <c r="D22" s="96"/>
      <c r="E22" s="68">
        <v>1</v>
      </c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12">
        <f t="shared" si="5"/>
        <v>0</v>
      </c>
      <c r="S22" s="13">
        <f t="shared" si="0"/>
        <v>0</v>
      </c>
      <c r="T22" s="48" t="str">
        <f t="shared" si="1"/>
        <v>не справился</v>
      </c>
      <c r="U22" s="11">
        <f t="shared" si="2"/>
        <v>0</v>
      </c>
      <c r="V22" s="48" t="str">
        <f t="shared" si="3"/>
        <v>не справился</v>
      </c>
      <c r="W22" s="48">
        <f t="shared" si="4"/>
        <v>2</v>
      </c>
    </row>
    <row r="23" spans="1:23" ht="24" customHeight="1">
      <c r="A23" s="98"/>
      <c r="B23" s="79" t="s">
        <v>20</v>
      </c>
      <c r="C23" s="65" t="s">
        <v>14</v>
      </c>
      <c r="D23" s="96"/>
      <c r="E23" s="68">
        <v>1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12">
        <f t="shared" si="5"/>
        <v>0</v>
      </c>
      <c r="S23" s="13">
        <f t="shared" si="0"/>
        <v>0</v>
      </c>
      <c r="T23" s="48" t="str">
        <f t="shared" si="1"/>
        <v>не справился</v>
      </c>
      <c r="U23" s="11">
        <f t="shared" si="2"/>
        <v>0</v>
      </c>
      <c r="V23" s="48" t="str">
        <f t="shared" si="3"/>
        <v>не справился</v>
      </c>
      <c r="W23" s="48">
        <f t="shared" si="4"/>
        <v>2</v>
      </c>
    </row>
    <row r="24" spans="1:23" ht="24" customHeight="1">
      <c r="A24" s="98"/>
      <c r="B24" s="79" t="s">
        <v>20</v>
      </c>
      <c r="C24" s="65" t="s">
        <v>14</v>
      </c>
      <c r="D24" s="96"/>
      <c r="E24" s="68">
        <v>1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12">
        <f t="shared" si="5"/>
        <v>0</v>
      </c>
      <c r="S24" s="13">
        <f t="shared" si="0"/>
        <v>0</v>
      </c>
      <c r="T24" s="48" t="str">
        <f t="shared" si="1"/>
        <v>не справился</v>
      </c>
      <c r="U24" s="11">
        <f t="shared" si="2"/>
        <v>0</v>
      </c>
      <c r="V24" s="48" t="str">
        <f t="shared" si="3"/>
        <v>не справился</v>
      </c>
      <c r="W24" s="48">
        <f t="shared" si="4"/>
        <v>2</v>
      </c>
    </row>
    <row r="25" spans="1:23" ht="29.25" customHeight="1">
      <c r="A25" s="104" t="s">
        <v>57</v>
      </c>
      <c r="B25" s="105"/>
      <c r="C25" s="105"/>
      <c r="D25" s="49">
        <v>28</v>
      </c>
      <c r="E25" s="47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106" t="s">
        <v>65</v>
      </c>
      <c r="T25" s="107"/>
      <c r="U25" s="107"/>
      <c r="V25" s="107"/>
      <c r="W25" s="107"/>
    </row>
    <row r="26" spans="1:23" ht="29.25" customHeight="1">
      <c r="A26" s="76"/>
      <c r="B26" s="77"/>
      <c r="C26" s="77"/>
      <c r="D26" s="49"/>
      <c r="E26" s="47"/>
      <c r="F26" s="11">
        <f>$D25</f>
        <v>28</v>
      </c>
      <c r="G26" s="11">
        <f aca="true" t="shared" si="6" ref="G26:P26">$D25</f>
        <v>28</v>
      </c>
      <c r="H26" s="11">
        <f t="shared" si="6"/>
        <v>28</v>
      </c>
      <c r="I26" s="11">
        <f t="shared" si="6"/>
        <v>28</v>
      </c>
      <c r="J26" s="11">
        <f t="shared" si="6"/>
        <v>28</v>
      </c>
      <c r="K26" s="11">
        <f t="shared" si="6"/>
        <v>28</v>
      </c>
      <c r="L26" s="11">
        <f t="shared" si="6"/>
        <v>28</v>
      </c>
      <c r="M26" s="11">
        <f t="shared" si="6"/>
        <v>28</v>
      </c>
      <c r="N26" s="11">
        <f t="shared" si="6"/>
        <v>28</v>
      </c>
      <c r="O26" s="11">
        <f t="shared" si="6"/>
        <v>28</v>
      </c>
      <c r="P26" s="11">
        <f t="shared" si="6"/>
        <v>28</v>
      </c>
      <c r="Q26" s="11">
        <f>$D25*2</f>
        <v>56</v>
      </c>
      <c r="R26" s="11"/>
      <c r="S26" s="108" t="s">
        <v>64</v>
      </c>
      <c r="T26" s="109"/>
      <c r="U26" s="109"/>
      <c r="V26" s="109"/>
      <c r="W26" s="109"/>
    </row>
    <row r="27" spans="1:18" ht="12.75" customHeight="1">
      <c r="A27" s="110" t="s">
        <v>19</v>
      </c>
      <c r="B27" s="111"/>
      <c r="C27" s="111"/>
      <c r="D27" s="112"/>
      <c r="E27" s="18"/>
      <c r="F27" s="78">
        <f>F25/F26</f>
        <v>0</v>
      </c>
      <c r="G27" s="78">
        <f aca="true" t="shared" si="7" ref="G27:Q27">G25/G26</f>
        <v>0</v>
      </c>
      <c r="H27" s="78">
        <f t="shared" si="7"/>
        <v>0</v>
      </c>
      <c r="I27" s="78">
        <f t="shared" si="7"/>
        <v>0</v>
      </c>
      <c r="J27" s="78">
        <f t="shared" si="7"/>
        <v>0</v>
      </c>
      <c r="K27" s="78">
        <f t="shared" si="7"/>
        <v>0</v>
      </c>
      <c r="L27" s="78">
        <f t="shared" si="7"/>
        <v>0</v>
      </c>
      <c r="M27" s="78">
        <f t="shared" si="7"/>
        <v>0</v>
      </c>
      <c r="N27" s="78">
        <f t="shared" si="7"/>
        <v>0</v>
      </c>
      <c r="O27" s="78">
        <f t="shared" si="7"/>
        <v>0</v>
      </c>
      <c r="P27" s="78">
        <f t="shared" si="7"/>
        <v>0</v>
      </c>
      <c r="Q27" s="78">
        <f t="shared" si="7"/>
        <v>0</v>
      </c>
      <c r="R27" s="19"/>
    </row>
    <row r="28" spans="6:18" ht="12.75" customHeight="1"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4"/>
    </row>
    <row r="29" spans="15:19" ht="21.75" customHeight="1">
      <c r="O29" s="113" t="s">
        <v>43</v>
      </c>
      <c r="P29" s="113"/>
      <c r="Q29" s="56" t="s">
        <v>13</v>
      </c>
      <c r="R29" s="43" t="s">
        <v>4</v>
      </c>
      <c r="S29" s="30"/>
    </row>
    <row r="30" spans="15:19" ht="12.75" customHeight="1">
      <c r="O30" s="29" t="s">
        <v>5</v>
      </c>
      <c r="P30" s="29"/>
      <c r="Q30" s="55"/>
      <c r="R30" s="99"/>
      <c r="S30" s="31"/>
    </row>
    <row r="31" spans="15:19" ht="12.75" customHeight="1">
      <c r="O31" s="29" t="s">
        <v>6</v>
      </c>
      <c r="P31" s="29"/>
      <c r="Q31" s="55"/>
      <c r="R31" s="99"/>
      <c r="S31" s="31"/>
    </row>
    <row r="32" spans="6:18" ht="12.75" customHeight="1"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4"/>
    </row>
    <row r="33" spans="15:18" ht="26.25" customHeight="1">
      <c r="O33" s="113" t="s">
        <v>22</v>
      </c>
      <c r="P33" s="113"/>
      <c r="Q33" s="56" t="s">
        <v>13</v>
      </c>
      <c r="R33" s="43" t="s">
        <v>4</v>
      </c>
    </row>
    <row r="34" spans="15:18" ht="12.75" customHeight="1">
      <c r="O34" s="103" t="s">
        <v>23</v>
      </c>
      <c r="P34" s="103"/>
      <c r="Q34" s="50"/>
      <c r="R34" s="6"/>
    </row>
    <row r="35" spans="15:18" ht="12.75" customHeight="1">
      <c r="O35" s="103" t="s">
        <v>24</v>
      </c>
      <c r="P35" s="103"/>
      <c r="Q35" s="50"/>
      <c r="R35" s="6"/>
    </row>
    <row r="36" spans="15:18" ht="12.75" customHeight="1">
      <c r="O36" s="103" t="s">
        <v>25</v>
      </c>
      <c r="P36" s="103"/>
      <c r="Q36" s="50"/>
      <c r="R36" s="6"/>
    </row>
    <row r="37" spans="15:18" ht="12.75" customHeight="1">
      <c r="O37" s="103" t="s">
        <v>26</v>
      </c>
      <c r="P37" s="103"/>
      <c r="Q37" s="50"/>
      <c r="R37" s="6"/>
    </row>
    <row r="38" spans="15:18" ht="12.75" customHeight="1">
      <c r="O38" s="103" t="s">
        <v>27</v>
      </c>
      <c r="P38" s="103"/>
      <c r="Q38" s="57"/>
      <c r="R38" s="22"/>
    </row>
  </sheetData>
  <sheetProtection/>
  <mergeCells count="33">
    <mergeCell ref="U1:V4"/>
    <mergeCell ref="W1:W4"/>
    <mergeCell ref="F3:F4"/>
    <mergeCell ref="G3:G4"/>
    <mergeCell ref="H3:H4"/>
    <mergeCell ref="I3:I4"/>
    <mergeCell ref="J3:J4"/>
    <mergeCell ref="K3:K4"/>
    <mergeCell ref="L3:L4"/>
    <mergeCell ref="A1:A4"/>
    <mergeCell ref="B1:B4"/>
    <mergeCell ref="C1:C4"/>
    <mergeCell ref="D1:D4"/>
    <mergeCell ref="R1:R4"/>
    <mergeCell ref="A25:C25"/>
    <mergeCell ref="O38:P38"/>
    <mergeCell ref="O29:P29"/>
    <mergeCell ref="O33:P33"/>
    <mergeCell ref="O34:P34"/>
    <mergeCell ref="O35:P35"/>
    <mergeCell ref="M3:M4"/>
    <mergeCell ref="O36:P36"/>
    <mergeCell ref="O37:P37"/>
    <mergeCell ref="A27:D27"/>
    <mergeCell ref="E1:E2"/>
    <mergeCell ref="F1:Q1"/>
    <mergeCell ref="S1:T4"/>
    <mergeCell ref="N3:N4"/>
    <mergeCell ref="O3:O4"/>
    <mergeCell ref="P3:P4"/>
    <mergeCell ref="Q3:Q4"/>
    <mergeCell ref="S25:W25"/>
    <mergeCell ref="S26:W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="70" zoomScaleNormal="70" zoomScalePageLayoutView="0" workbookViewId="0" topLeftCell="A1">
      <pane ySplit="2" topLeftCell="A17" activePane="bottomLeft" state="frozen"/>
      <selection pane="topLeft" activeCell="A1" sqref="A1"/>
      <selection pane="bottomLeft" activeCell="B17" sqref="B17:B32"/>
    </sheetView>
  </sheetViews>
  <sheetFormatPr defaultColWidth="17.140625" defaultRowHeight="12.75" customHeight="1"/>
  <cols>
    <col min="1" max="1" width="15.8515625" style="1" customWidth="1"/>
    <col min="2" max="2" width="11.140625" style="1" customWidth="1"/>
    <col min="3" max="3" width="6.00390625" style="1" customWidth="1"/>
    <col min="4" max="4" width="21.28125" style="1" customWidth="1"/>
    <col min="5" max="5" width="9.00390625" style="1" hidden="1" customWidth="1"/>
    <col min="6" max="6" width="6.140625" style="3" customWidth="1"/>
    <col min="7" max="7" width="6.00390625" style="3" customWidth="1"/>
    <col min="8" max="11" width="5.140625" style="3" customWidth="1"/>
    <col min="12" max="12" width="6.28125" style="3" customWidth="1"/>
    <col min="13" max="13" width="10.7109375" style="3" customWidth="1"/>
    <col min="14" max="15" width="5.140625" style="3" customWidth="1"/>
    <col min="16" max="16" width="6.7109375" style="3" customWidth="1"/>
    <col min="17" max="17" width="12.421875" style="3" customWidth="1"/>
    <col min="18" max="18" width="8.8515625" style="3" customWidth="1"/>
    <col min="19" max="19" width="9.421875" style="3" customWidth="1"/>
    <col min="20" max="20" width="11.7109375" style="3" customWidth="1"/>
    <col min="21" max="21" width="7.7109375" style="3" customWidth="1"/>
    <col min="22" max="16384" width="17.140625" style="3" customWidth="1"/>
  </cols>
  <sheetData>
    <row r="1" spans="1:23" ht="12.75" customHeight="1">
      <c r="A1" s="129" t="s">
        <v>8</v>
      </c>
      <c r="B1" s="116" t="s">
        <v>11</v>
      </c>
      <c r="C1" s="116" t="s">
        <v>9</v>
      </c>
      <c r="D1" s="116" t="s">
        <v>10</v>
      </c>
      <c r="E1" s="125" t="s">
        <v>1</v>
      </c>
      <c r="F1" s="125" t="s">
        <v>12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 t="s">
        <v>2</v>
      </c>
      <c r="S1" s="119" t="s">
        <v>55</v>
      </c>
      <c r="T1" s="120"/>
      <c r="U1" s="119" t="s">
        <v>56</v>
      </c>
      <c r="V1" s="120"/>
      <c r="W1" s="141" t="s">
        <v>30</v>
      </c>
    </row>
    <row r="2" spans="1:23" ht="189" customHeight="1">
      <c r="A2" s="130"/>
      <c r="B2" s="117"/>
      <c r="C2" s="117"/>
      <c r="D2" s="117"/>
      <c r="E2" s="125"/>
      <c r="F2" s="61" t="s">
        <v>31</v>
      </c>
      <c r="G2" s="62" t="s">
        <v>32</v>
      </c>
      <c r="H2" s="62" t="s">
        <v>33</v>
      </c>
      <c r="I2" s="62" t="s">
        <v>34</v>
      </c>
      <c r="J2" s="62" t="s">
        <v>35</v>
      </c>
      <c r="K2" s="62" t="s">
        <v>36</v>
      </c>
      <c r="L2" s="62" t="s">
        <v>37</v>
      </c>
      <c r="M2" s="62" t="s">
        <v>38</v>
      </c>
      <c r="N2" s="62" t="s">
        <v>39</v>
      </c>
      <c r="O2" s="62" t="s">
        <v>41</v>
      </c>
      <c r="P2" s="62" t="s">
        <v>40</v>
      </c>
      <c r="Q2" s="62" t="s">
        <v>42</v>
      </c>
      <c r="R2" s="127"/>
      <c r="S2" s="121"/>
      <c r="T2" s="122"/>
      <c r="U2" s="121"/>
      <c r="V2" s="122"/>
      <c r="W2" s="142"/>
    </row>
    <row r="3" spans="1:23" ht="12.75">
      <c r="A3" s="130"/>
      <c r="B3" s="117"/>
      <c r="C3" s="117"/>
      <c r="D3" s="117"/>
      <c r="E3" s="63"/>
      <c r="F3" s="114" t="s">
        <v>53</v>
      </c>
      <c r="G3" s="114" t="s">
        <v>53</v>
      </c>
      <c r="H3" s="114" t="s">
        <v>53</v>
      </c>
      <c r="I3" s="114" t="s">
        <v>53</v>
      </c>
      <c r="J3" s="114" t="s">
        <v>53</v>
      </c>
      <c r="K3" s="114" t="s">
        <v>53</v>
      </c>
      <c r="L3" s="114" t="s">
        <v>53</v>
      </c>
      <c r="M3" s="114" t="s">
        <v>53</v>
      </c>
      <c r="N3" s="114" t="s">
        <v>53</v>
      </c>
      <c r="O3" s="114" t="s">
        <v>53</v>
      </c>
      <c r="P3" s="114" t="s">
        <v>53</v>
      </c>
      <c r="Q3" s="114" t="s">
        <v>54</v>
      </c>
      <c r="R3" s="127"/>
      <c r="S3" s="121"/>
      <c r="T3" s="122"/>
      <c r="U3" s="121"/>
      <c r="V3" s="122"/>
      <c r="W3" s="142"/>
    </row>
    <row r="4" spans="1:23" ht="30" customHeight="1">
      <c r="A4" s="131"/>
      <c r="B4" s="118"/>
      <c r="C4" s="118"/>
      <c r="D4" s="118"/>
      <c r="E4" s="63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28"/>
      <c r="S4" s="123"/>
      <c r="T4" s="124"/>
      <c r="U4" s="123"/>
      <c r="V4" s="124"/>
      <c r="W4" s="143"/>
    </row>
    <row r="5" spans="1:23" ht="24" customHeight="1">
      <c r="A5" s="64"/>
      <c r="B5" s="64" t="s">
        <v>20</v>
      </c>
      <c r="C5" s="65" t="s">
        <v>15</v>
      </c>
      <c r="D5" s="66"/>
      <c r="E5" s="64">
        <v>1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12">
        <f>SUM(F5:Q5)</f>
        <v>0</v>
      </c>
      <c r="S5" s="13">
        <f>R5-Q5</f>
        <v>0</v>
      </c>
      <c r="T5" s="48" t="str">
        <f>IF(S5&gt;7,"справился","не справился")</f>
        <v>не справился</v>
      </c>
      <c r="U5" s="11">
        <f>Q5</f>
        <v>0</v>
      </c>
      <c r="V5" s="48" t="str">
        <f>IF(U5&gt;1,"справился","не справился")</f>
        <v>не справился</v>
      </c>
      <c r="W5" s="48">
        <f>IF(R5&gt;12,5,IF(R5&gt;9,4,IF(R5&gt;7,3,2)))</f>
        <v>2</v>
      </c>
    </row>
    <row r="6" spans="1:23" ht="24" customHeight="1">
      <c r="A6" s="68"/>
      <c r="B6" s="64" t="s">
        <v>20</v>
      </c>
      <c r="C6" s="65" t="s">
        <v>15</v>
      </c>
      <c r="D6" s="66"/>
      <c r="E6" s="68">
        <v>2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12">
        <f>SUM(F6:Q6)</f>
        <v>0</v>
      </c>
      <c r="S6" s="13">
        <f aca="true" t="shared" si="0" ref="S6:S32">R6-Q6</f>
        <v>0</v>
      </c>
      <c r="T6" s="48" t="str">
        <f aca="true" t="shared" si="1" ref="T6:T32">IF(S6&gt;7,"справился","не справился")</f>
        <v>не справился</v>
      </c>
      <c r="U6" s="11">
        <f aca="true" t="shared" si="2" ref="U6:U32">Q6</f>
        <v>0</v>
      </c>
      <c r="V6" s="48" t="str">
        <f aca="true" t="shared" si="3" ref="V6:V32">IF(U6&gt;1,"справился","не справился")</f>
        <v>не справился</v>
      </c>
      <c r="W6" s="48">
        <f aca="true" t="shared" si="4" ref="W6:W32">IF(R6&gt;12,5,IF(R6&gt;9,4,IF(R6&gt;7,3,2)))</f>
        <v>2</v>
      </c>
    </row>
    <row r="7" spans="1:23" ht="24" customHeight="1">
      <c r="A7" s="68"/>
      <c r="B7" s="64" t="s">
        <v>20</v>
      </c>
      <c r="C7" s="65" t="s">
        <v>15</v>
      </c>
      <c r="D7" s="66"/>
      <c r="E7" s="68">
        <v>1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12">
        <f aca="true" t="shared" si="5" ref="R7:R32">SUM(F7:Q7)</f>
        <v>0</v>
      </c>
      <c r="S7" s="13">
        <f t="shared" si="0"/>
        <v>0</v>
      </c>
      <c r="T7" s="48" t="str">
        <f t="shared" si="1"/>
        <v>не справился</v>
      </c>
      <c r="U7" s="11">
        <f t="shared" si="2"/>
        <v>0</v>
      </c>
      <c r="V7" s="48" t="str">
        <f t="shared" si="3"/>
        <v>не справился</v>
      </c>
      <c r="W7" s="48">
        <f t="shared" si="4"/>
        <v>2</v>
      </c>
    </row>
    <row r="8" spans="1:23" ht="24" customHeight="1">
      <c r="A8" s="68"/>
      <c r="B8" s="64" t="s">
        <v>20</v>
      </c>
      <c r="C8" s="65" t="s">
        <v>15</v>
      </c>
      <c r="D8" s="66"/>
      <c r="E8" s="68">
        <v>2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12">
        <f t="shared" si="5"/>
        <v>0</v>
      </c>
      <c r="S8" s="13">
        <f t="shared" si="0"/>
        <v>0</v>
      </c>
      <c r="T8" s="48" t="str">
        <f t="shared" si="1"/>
        <v>не справился</v>
      </c>
      <c r="U8" s="11">
        <f t="shared" si="2"/>
        <v>0</v>
      </c>
      <c r="V8" s="48" t="str">
        <f t="shared" si="3"/>
        <v>не справился</v>
      </c>
      <c r="W8" s="48">
        <f t="shared" si="4"/>
        <v>2</v>
      </c>
    </row>
    <row r="9" spans="1:23" ht="24" customHeight="1">
      <c r="A9" s="68"/>
      <c r="B9" s="64" t="s">
        <v>20</v>
      </c>
      <c r="C9" s="65" t="s">
        <v>15</v>
      </c>
      <c r="D9" s="66"/>
      <c r="E9" s="68">
        <v>2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12">
        <f t="shared" si="5"/>
        <v>0</v>
      </c>
      <c r="S9" s="13">
        <f t="shared" si="0"/>
        <v>0</v>
      </c>
      <c r="T9" s="48" t="str">
        <f t="shared" si="1"/>
        <v>не справился</v>
      </c>
      <c r="U9" s="11">
        <f t="shared" si="2"/>
        <v>0</v>
      </c>
      <c r="V9" s="48" t="str">
        <f t="shared" si="3"/>
        <v>не справился</v>
      </c>
      <c r="W9" s="48">
        <f t="shared" si="4"/>
        <v>2</v>
      </c>
    </row>
    <row r="10" spans="1:23" ht="24" customHeight="1">
      <c r="A10" s="68"/>
      <c r="B10" s="64" t="s">
        <v>20</v>
      </c>
      <c r="C10" s="65" t="s">
        <v>15</v>
      </c>
      <c r="D10" s="66"/>
      <c r="E10" s="68">
        <v>2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12">
        <f t="shared" si="5"/>
        <v>0</v>
      </c>
      <c r="S10" s="13">
        <f t="shared" si="0"/>
        <v>0</v>
      </c>
      <c r="T10" s="48" t="str">
        <f t="shared" si="1"/>
        <v>не справился</v>
      </c>
      <c r="U10" s="11">
        <f t="shared" si="2"/>
        <v>0</v>
      </c>
      <c r="V10" s="48" t="str">
        <f t="shared" si="3"/>
        <v>не справился</v>
      </c>
      <c r="W10" s="48">
        <f t="shared" si="4"/>
        <v>2</v>
      </c>
    </row>
    <row r="11" spans="1:23" ht="24" customHeight="1">
      <c r="A11" s="68"/>
      <c r="B11" s="64" t="s">
        <v>20</v>
      </c>
      <c r="C11" s="65" t="s">
        <v>15</v>
      </c>
      <c r="D11" s="66"/>
      <c r="E11" s="68">
        <v>2</v>
      </c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12">
        <f t="shared" si="5"/>
        <v>0</v>
      </c>
      <c r="S11" s="13">
        <f t="shared" si="0"/>
        <v>0</v>
      </c>
      <c r="T11" s="48" t="str">
        <f t="shared" si="1"/>
        <v>не справился</v>
      </c>
      <c r="U11" s="11">
        <f t="shared" si="2"/>
        <v>0</v>
      </c>
      <c r="V11" s="48" t="str">
        <f t="shared" si="3"/>
        <v>не справился</v>
      </c>
      <c r="W11" s="48">
        <f t="shared" si="4"/>
        <v>2</v>
      </c>
    </row>
    <row r="12" spans="1:23" ht="24" customHeight="1">
      <c r="A12" s="68"/>
      <c r="B12" s="64" t="s">
        <v>20</v>
      </c>
      <c r="C12" s="65" t="s">
        <v>15</v>
      </c>
      <c r="D12" s="66"/>
      <c r="E12" s="68">
        <v>2</v>
      </c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12">
        <f t="shared" si="5"/>
        <v>0</v>
      </c>
      <c r="S12" s="13">
        <f t="shared" si="0"/>
        <v>0</v>
      </c>
      <c r="T12" s="48" t="str">
        <f t="shared" si="1"/>
        <v>не справился</v>
      </c>
      <c r="U12" s="11">
        <f t="shared" si="2"/>
        <v>0</v>
      </c>
      <c r="V12" s="48" t="str">
        <f t="shared" si="3"/>
        <v>не справился</v>
      </c>
      <c r="W12" s="48">
        <f t="shared" si="4"/>
        <v>2</v>
      </c>
    </row>
    <row r="13" spans="1:23" ht="24" customHeight="1">
      <c r="A13" s="68"/>
      <c r="B13" s="64" t="s">
        <v>20</v>
      </c>
      <c r="C13" s="65" t="s">
        <v>15</v>
      </c>
      <c r="D13" s="66"/>
      <c r="E13" s="68">
        <v>2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12">
        <f t="shared" si="5"/>
        <v>0</v>
      </c>
      <c r="S13" s="13">
        <f t="shared" si="0"/>
        <v>0</v>
      </c>
      <c r="T13" s="48" t="str">
        <f t="shared" si="1"/>
        <v>не справился</v>
      </c>
      <c r="U13" s="11">
        <f t="shared" si="2"/>
        <v>0</v>
      </c>
      <c r="V13" s="48" t="str">
        <f t="shared" si="3"/>
        <v>не справился</v>
      </c>
      <c r="W13" s="48">
        <f t="shared" si="4"/>
        <v>2</v>
      </c>
    </row>
    <row r="14" spans="1:23" ht="24" customHeight="1">
      <c r="A14" s="68"/>
      <c r="B14" s="64" t="s">
        <v>20</v>
      </c>
      <c r="C14" s="65" t="s">
        <v>15</v>
      </c>
      <c r="D14" s="66"/>
      <c r="E14" s="68">
        <v>2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12">
        <f t="shared" si="5"/>
        <v>0</v>
      </c>
      <c r="S14" s="13">
        <f t="shared" si="0"/>
        <v>0</v>
      </c>
      <c r="T14" s="48" t="str">
        <f t="shared" si="1"/>
        <v>не справился</v>
      </c>
      <c r="U14" s="11">
        <f t="shared" si="2"/>
        <v>0</v>
      </c>
      <c r="V14" s="48" t="str">
        <f t="shared" si="3"/>
        <v>не справился</v>
      </c>
      <c r="W14" s="48">
        <f t="shared" si="4"/>
        <v>2</v>
      </c>
    </row>
    <row r="15" spans="1:23" ht="24" customHeight="1">
      <c r="A15" s="68"/>
      <c r="B15" s="64" t="s">
        <v>20</v>
      </c>
      <c r="C15" s="65" t="s">
        <v>15</v>
      </c>
      <c r="D15" s="66"/>
      <c r="E15" s="68">
        <v>2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12">
        <f t="shared" si="5"/>
        <v>0</v>
      </c>
      <c r="S15" s="13">
        <f t="shared" si="0"/>
        <v>0</v>
      </c>
      <c r="T15" s="48" t="str">
        <f t="shared" si="1"/>
        <v>не справился</v>
      </c>
      <c r="U15" s="11">
        <f t="shared" si="2"/>
        <v>0</v>
      </c>
      <c r="V15" s="48" t="str">
        <f t="shared" si="3"/>
        <v>не справился</v>
      </c>
      <c r="W15" s="48">
        <f t="shared" si="4"/>
        <v>2</v>
      </c>
    </row>
    <row r="16" spans="1:23" ht="24" customHeight="1">
      <c r="A16" s="68"/>
      <c r="B16" s="64" t="s">
        <v>20</v>
      </c>
      <c r="C16" s="65" t="s">
        <v>15</v>
      </c>
      <c r="D16" s="66"/>
      <c r="E16" s="68">
        <v>2</v>
      </c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12">
        <f t="shared" si="5"/>
        <v>0</v>
      </c>
      <c r="S16" s="13">
        <f t="shared" si="0"/>
        <v>0</v>
      </c>
      <c r="T16" s="48" t="str">
        <f t="shared" si="1"/>
        <v>не справился</v>
      </c>
      <c r="U16" s="11">
        <f t="shared" si="2"/>
        <v>0</v>
      </c>
      <c r="V16" s="48" t="str">
        <f t="shared" si="3"/>
        <v>не справился</v>
      </c>
      <c r="W16" s="48">
        <f t="shared" si="4"/>
        <v>2</v>
      </c>
    </row>
    <row r="17" spans="1:23" ht="24" customHeight="1">
      <c r="A17" s="68"/>
      <c r="B17" s="64" t="s">
        <v>20</v>
      </c>
      <c r="C17" s="65" t="s">
        <v>15</v>
      </c>
      <c r="D17" s="66"/>
      <c r="E17" s="68">
        <v>2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12">
        <f t="shared" si="5"/>
        <v>0</v>
      </c>
      <c r="S17" s="13">
        <f t="shared" si="0"/>
        <v>0</v>
      </c>
      <c r="T17" s="48" t="str">
        <f t="shared" si="1"/>
        <v>не справился</v>
      </c>
      <c r="U17" s="11">
        <f t="shared" si="2"/>
        <v>0</v>
      </c>
      <c r="V17" s="48" t="str">
        <f t="shared" si="3"/>
        <v>не справился</v>
      </c>
      <c r="W17" s="48">
        <f t="shared" si="4"/>
        <v>2</v>
      </c>
    </row>
    <row r="18" spans="1:23" ht="24" customHeight="1">
      <c r="A18" s="68"/>
      <c r="B18" s="64" t="s">
        <v>20</v>
      </c>
      <c r="C18" s="65" t="s">
        <v>15</v>
      </c>
      <c r="D18" s="66"/>
      <c r="E18" s="68">
        <v>2</v>
      </c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12">
        <f t="shared" si="5"/>
        <v>0</v>
      </c>
      <c r="S18" s="13">
        <f t="shared" si="0"/>
        <v>0</v>
      </c>
      <c r="T18" s="48" t="str">
        <f t="shared" si="1"/>
        <v>не справился</v>
      </c>
      <c r="U18" s="11">
        <f t="shared" si="2"/>
        <v>0</v>
      </c>
      <c r="V18" s="48" t="str">
        <f t="shared" si="3"/>
        <v>не справился</v>
      </c>
      <c r="W18" s="48">
        <f t="shared" si="4"/>
        <v>2</v>
      </c>
    </row>
    <row r="19" spans="1:23" ht="24" customHeight="1">
      <c r="A19" s="68"/>
      <c r="B19" s="64" t="s">
        <v>20</v>
      </c>
      <c r="C19" s="65" t="s">
        <v>15</v>
      </c>
      <c r="D19" s="66"/>
      <c r="E19" s="68">
        <v>2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12">
        <f t="shared" si="5"/>
        <v>0</v>
      </c>
      <c r="S19" s="13">
        <f t="shared" si="0"/>
        <v>0</v>
      </c>
      <c r="T19" s="48" t="str">
        <f t="shared" si="1"/>
        <v>не справился</v>
      </c>
      <c r="U19" s="11">
        <f t="shared" si="2"/>
        <v>0</v>
      </c>
      <c r="V19" s="48" t="str">
        <f t="shared" si="3"/>
        <v>не справился</v>
      </c>
      <c r="W19" s="48">
        <f t="shared" si="4"/>
        <v>2</v>
      </c>
    </row>
    <row r="20" spans="1:23" ht="24" customHeight="1">
      <c r="A20" s="68"/>
      <c r="B20" s="64" t="s">
        <v>20</v>
      </c>
      <c r="C20" s="65" t="s">
        <v>15</v>
      </c>
      <c r="D20" s="66"/>
      <c r="E20" s="68">
        <v>1</v>
      </c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2">
        <f t="shared" si="5"/>
        <v>0</v>
      </c>
      <c r="S20" s="13">
        <f t="shared" si="0"/>
        <v>0</v>
      </c>
      <c r="T20" s="48" t="str">
        <f t="shared" si="1"/>
        <v>не справился</v>
      </c>
      <c r="U20" s="11">
        <f t="shared" si="2"/>
        <v>0</v>
      </c>
      <c r="V20" s="48" t="str">
        <f t="shared" si="3"/>
        <v>не справился</v>
      </c>
      <c r="W20" s="48">
        <f t="shared" si="4"/>
        <v>2</v>
      </c>
    </row>
    <row r="21" spans="1:23" ht="24" customHeight="1">
      <c r="A21" s="68"/>
      <c r="B21" s="64" t="s">
        <v>20</v>
      </c>
      <c r="C21" s="65" t="s">
        <v>15</v>
      </c>
      <c r="D21" s="66"/>
      <c r="E21" s="68">
        <v>1</v>
      </c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12">
        <f t="shared" si="5"/>
        <v>0</v>
      </c>
      <c r="S21" s="13">
        <f t="shared" si="0"/>
        <v>0</v>
      </c>
      <c r="T21" s="48" t="str">
        <f t="shared" si="1"/>
        <v>не справился</v>
      </c>
      <c r="U21" s="11">
        <f t="shared" si="2"/>
        <v>0</v>
      </c>
      <c r="V21" s="48" t="str">
        <f t="shared" si="3"/>
        <v>не справился</v>
      </c>
      <c r="W21" s="48">
        <f t="shared" si="4"/>
        <v>2</v>
      </c>
    </row>
    <row r="22" spans="1:23" ht="24" customHeight="1">
      <c r="A22" s="68"/>
      <c r="B22" s="64" t="s">
        <v>20</v>
      </c>
      <c r="C22" s="65" t="s">
        <v>15</v>
      </c>
      <c r="D22" s="66"/>
      <c r="E22" s="68">
        <v>1</v>
      </c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12">
        <f t="shared" si="5"/>
        <v>0</v>
      </c>
      <c r="S22" s="13">
        <f t="shared" si="0"/>
        <v>0</v>
      </c>
      <c r="T22" s="48" t="str">
        <f t="shared" si="1"/>
        <v>не справился</v>
      </c>
      <c r="U22" s="11">
        <f t="shared" si="2"/>
        <v>0</v>
      </c>
      <c r="V22" s="48" t="str">
        <f t="shared" si="3"/>
        <v>не справился</v>
      </c>
      <c r="W22" s="48">
        <f t="shared" si="4"/>
        <v>2</v>
      </c>
    </row>
    <row r="23" spans="1:23" ht="24" customHeight="1">
      <c r="A23" s="68"/>
      <c r="B23" s="64" t="s">
        <v>20</v>
      </c>
      <c r="C23" s="65" t="s">
        <v>15</v>
      </c>
      <c r="D23" s="66"/>
      <c r="E23" s="68">
        <v>1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12">
        <f t="shared" si="5"/>
        <v>0</v>
      </c>
      <c r="S23" s="13">
        <f t="shared" si="0"/>
        <v>0</v>
      </c>
      <c r="T23" s="48" t="str">
        <f t="shared" si="1"/>
        <v>не справился</v>
      </c>
      <c r="U23" s="11">
        <f t="shared" si="2"/>
        <v>0</v>
      </c>
      <c r="V23" s="48" t="str">
        <f t="shared" si="3"/>
        <v>не справился</v>
      </c>
      <c r="W23" s="48">
        <f t="shared" si="4"/>
        <v>2</v>
      </c>
    </row>
    <row r="24" spans="1:23" ht="24" customHeight="1">
      <c r="A24" s="68"/>
      <c r="B24" s="64" t="s">
        <v>20</v>
      </c>
      <c r="C24" s="65" t="s">
        <v>15</v>
      </c>
      <c r="D24" s="66"/>
      <c r="E24" s="68">
        <v>1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12">
        <f t="shared" si="5"/>
        <v>0</v>
      </c>
      <c r="S24" s="13">
        <f t="shared" si="0"/>
        <v>0</v>
      </c>
      <c r="T24" s="48" t="str">
        <f t="shared" si="1"/>
        <v>не справился</v>
      </c>
      <c r="U24" s="11">
        <f t="shared" si="2"/>
        <v>0</v>
      </c>
      <c r="V24" s="48" t="str">
        <f t="shared" si="3"/>
        <v>не справился</v>
      </c>
      <c r="W24" s="48">
        <f t="shared" si="4"/>
        <v>2</v>
      </c>
    </row>
    <row r="25" spans="1:23" ht="24" customHeight="1">
      <c r="A25" s="68"/>
      <c r="B25" s="64" t="s">
        <v>20</v>
      </c>
      <c r="C25" s="65" t="s">
        <v>15</v>
      </c>
      <c r="D25" s="66"/>
      <c r="E25" s="68">
        <v>1</v>
      </c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12">
        <f t="shared" si="5"/>
        <v>0</v>
      </c>
      <c r="S25" s="13">
        <f t="shared" si="0"/>
        <v>0</v>
      </c>
      <c r="T25" s="48" t="str">
        <f t="shared" si="1"/>
        <v>не справился</v>
      </c>
      <c r="U25" s="11">
        <f t="shared" si="2"/>
        <v>0</v>
      </c>
      <c r="V25" s="48" t="str">
        <f t="shared" si="3"/>
        <v>не справился</v>
      </c>
      <c r="W25" s="48">
        <f t="shared" si="4"/>
        <v>2</v>
      </c>
    </row>
    <row r="26" spans="1:23" ht="24" customHeight="1">
      <c r="A26" s="68"/>
      <c r="B26" s="64" t="s">
        <v>20</v>
      </c>
      <c r="C26" s="65" t="s">
        <v>15</v>
      </c>
      <c r="D26" s="66"/>
      <c r="E26" s="68">
        <v>1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12">
        <f t="shared" si="5"/>
        <v>0</v>
      </c>
      <c r="S26" s="13">
        <f t="shared" si="0"/>
        <v>0</v>
      </c>
      <c r="T26" s="48" t="str">
        <f t="shared" si="1"/>
        <v>не справился</v>
      </c>
      <c r="U26" s="11">
        <f t="shared" si="2"/>
        <v>0</v>
      </c>
      <c r="V26" s="48" t="str">
        <f t="shared" si="3"/>
        <v>не справился</v>
      </c>
      <c r="W26" s="48">
        <f t="shared" si="4"/>
        <v>2</v>
      </c>
    </row>
    <row r="27" spans="1:23" ht="24" customHeight="1">
      <c r="A27" s="68"/>
      <c r="B27" s="64" t="s">
        <v>20</v>
      </c>
      <c r="C27" s="65" t="s">
        <v>15</v>
      </c>
      <c r="D27" s="66"/>
      <c r="E27" s="68">
        <v>1</v>
      </c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12">
        <f t="shared" si="5"/>
        <v>0</v>
      </c>
      <c r="S27" s="13">
        <f t="shared" si="0"/>
        <v>0</v>
      </c>
      <c r="T27" s="48" t="str">
        <f t="shared" si="1"/>
        <v>не справился</v>
      </c>
      <c r="U27" s="11">
        <f t="shared" si="2"/>
        <v>0</v>
      </c>
      <c r="V27" s="48" t="str">
        <f t="shared" si="3"/>
        <v>не справился</v>
      </c>
      <c r="W27" s="48">
        <f t="shared" si="4"/>
        <v>2</v>
      </c>
    </row>
    <row r="28" spans="1:23" ht="24" customHeight="1">
      <c r="A28" s="68"/>
      <c r="B28" s="64" t="s">
        <v>20</v>
      </c>
      <c r="C28" s="65" t="s">
        <v>15</v>
      </c>
      <c r="D28" s="66"/>
      <c r="E28" s="68">
        <v>1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12">
        <f t="shared" si="5"/>
        <v>0</v>
      </c>
      <c r="S28" s="13">
        <f t="shared" si="0"/>
        <v>0</v>
      </c>
      <c r="T28" s="48" t="str">
        <f t="shared" si="1"/>
        <v>не справился</v>
      </c>
      <c r="U28" s="11">
        <f t="shared" si="2"/>
        <v>0</v>
      </c>
      <c r="V28" s="48" t="str">
        <f t="shared" si="3"/>
        <v>не справился</v>
      </c>
      <c r="W28" s="48">
        <f t="shared" si="4"/>
        <v>2</v>
      </c>
    </row>
    <row r="29" spans="1:23" ht="24" customHeight="1">
      <c r="A29" s="68"/>
      <c r="B29" s="64" t="s">
        <v>20</v>
      </c>
      <c r="C29" s="65" t="s">
        <v>15</v>
      </c>
      <c r="D29" s="66"/>
      <c r="E29" s="68">
        <v>1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12">
        <f t="shared" si="5"/>
        <v>0</v>
      </c>
      <c r="S29" s="13">
        <f t="shared" si="0"/>
        <v>0</v>
      </c>
      <c r="T29" s="48" t="str">
        <f t="shared" si="1"/>
        <v>не справился</v>
      </c>
      <c r="U29" s="11">
        <f t="shared" si="2"/>
        <v>0</v>
      </c>
      <c r="V29" s="48" t="str">
        <f t="shared" si="3"/>
        <v>не справился</v>
      </c>
      <c r="W29" s="48">
        <f t="shared" si="4"/>
        <v>2</v>
      </c>
    </row>
    <row r="30" spans="1:23" ht="24" customHeight="1">
      <c r="A30" s="68"/>
      <c r="B30" s="64" t="s">
        <v>20</v>
      </c>
      <c r="C30" s="65" t="s">
        <v>15</v>
      </c>
      <c r="D30" s="66"/>
      <c r="E30" s="68">
        <v>1</v>
      </c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12">
        <f t="shared" si="5"/>
        <v>0</v>
      </c>
      <c r="S30" s="13">
        <f t="shared" si="0"/>
        <v>0</v>
      </c>
      <c r="T30" s="48" t="str">
        <f t="shared" si="1"/>
        <v>не справился</v>
      </c>
      <c r="U30" s="11">
        <f t="shared" si="2"/>
        <v>0</v>
      </c>
      <c r="V30" s="48" t="str">
        <f t="shared" si="3"/>
        <v>не справился</v>
      </c>
      <c r="W30" s="48">
        <f t="shared" si="4"/>
        <v>2</v>
      </c>
    </row>
    <row r="31" spans="1:23" ht="24" customHeight="1">
      <c r="A31" s="68"/>
      <c r="B31" s="64" t="s">
        <v>20</v>
      </c>
      <c r="C31" s="65" t="s">
        <v>15</v>
      </c>
      <c r="D31" s="66"/>
      <c r="E31" s="68">
        <v>1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12">
        <f t="shared" si="5"/>
        <v>0</v>
      </c>
      <c r="S31" s="13">
        <f t="shared" si="0"/>
        <v>0</v>
      </c>
      <c r="T31" s="48" t="str">
        <f>IF(S31&gt;7,"справился","не справился")</f>
        <v>не справился</v>
      </c>
      <c r="U31" s="11">
        <f t="shared" si="2"/>
        <v>0</v>
      </c>
      <c r="V31" s="48" t="str">
        <f t="shared" si="3"/>
        <v>не справился</v>
      </c>
      <c r="W31" s="48">
        <f t="shared" si="4"/>
        <v>2</v>
      </c>
    </row>
    <row r="32" spans="1:23" ht="29.25" customHeight="1">
      <c r="A32" s="70"/>
      <c r="B32" s="79" t="s">
        <v>20</v>
      </c>
      <c r="C32" s="80" t="s">
        <v>15</v>
      </c>
      <c r="D32" s="71"/>
      <c r="E32" s="70">
        <v>1</v>
      </c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81">
        <f t="shared" si="5"/>
        <v>0</v>
      </c>
      <c r="S32" s="82">
        <f t="shared" si="0"/>
        <v>0</v>
      </c>
      <c r="T32" s="83" t="str">
        <f t="shared" si="1"/>
        <v>не справился</v>
      </c>
      <c r="U32" s="46">
        <f t="shared" si="2"/>
        <v>0</v>
      </c>
      <c r="V32" s="83" t="str">
        <f t="shared" si="3"/>
        <v>не справился</v>
      </c>
      <c r="W32" s="83">
        <f t="shared" si="4"/>
        <v>2</v>
      </c>
    </row>
    <row r="33" spans="1:23" ht="29.25" customHeight="1">
      <c r="A33" s="140" t="s">
        <v>57</v>
      </c>
      <c r="B33" s="140"/>
      <c r="C33" s="140"/>
      <c r="D33" s="60">
        <v>28</v>
      </c>
      <c r="E33" s="84"/>
      <c r="F33" s="44">
        <f>SUM(F5:F32)</f>
        <v>0</v>
      </c>
      <c r="G33" s="44">
        <f aca="true" t="shared" si="6" ref="G33:Q33">SUM(G5:G32)</f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0</v>
      </c>
      <c r="M33" s="44">
        <f t="shared" si="6"/>
        <v>0</v>
      </c>
      <c r="N33" s="44">
        <f t="shared" si="6"/>
        <v>0</v>
      </c>
      <c r="O33" s="44">
        <f t="shared" si="6"/>
        <v>0</v>
      </c>
      <c r="P33" s="44">
        <f t="shared" si="6"/>
        <v>0</v>
      </c>
      <c r="Q33" s="44">
        <f t="shared" si="6"/>
        <v>0</v>
      </c>
      <c r="R33" s="44"/>
      <c r="S33" s="136" t="s">
        <v>65</v>
      </c>
      <c r="T33" s="136"/>
      <c r="U33" s="136"/>
      <c r="V33" s="136"/>
      <c r="W33" s="136"/>
    </row>
    <row r="34" spans="1:23" ht="29.25" customHeight="1">
      <c r="A34" s="75"/>
      <c r="B34" s="75"/>
      <c r="C34" s="75"/>
      <c r="D34" s="60"/>
      <c r="E34" s="84"/>
      <c r="F34" s="44">
        <f>$D33</f>
        <v>28</v>
      </c>
      <c r="G34" s="44">
        <f aca="true" t="shared" si="7" ref="G34:P34">$D33</f>
        <v>28</v>
      </c>
      <c r="H34" s="44">
        <f t="shared" si="7"/>
        <v>28</v>
      </c>
      <c r="I34" s="44">
        <f t="shared" si="7"/>
        <v>28</v>
      </c>
      <c r="J34" s="44">
        <f t="shared" si="7"/>
        <v>28</v>
      </c>
      <c r="K34" s="44">
        <f t="shared" si="7"/>
        <v>28</v>
      </c>
      <c r="L34" s="44">
        <f t="shared" si="7"/>
        <v>28</v>
      </c>
      <c r="M34" s="44">
        <f t="shared" si="7"/>
        <v>28</v>
      </c>
      <c r="N34" s="44">
        <f t="shared" si="7"/>
        <v>28</v>
      </c>
      <c r="O34" s="44">
        <f t="shared" si="7"/>
        <v>28</v>
      </c>
      <c r="P34" s="44">
        <f t="shared" si="7"/>
        <v>28</v>
      </c>
      <c r="Q34" s="44">
        <f>$D33*2</f>
        <v>56</v>
      </c>
      <c r="R34" s="44"/>
      <c r="S34" s="137" t="s">
        <v>64</v>
      </c>
      <c r="T34" s="137"/>
      <c r="U34" s="137"/>
      <c r="V34" s="137"/>
      <c r="W34" s="137"/>
    </row>
    <row r="35" spans="1:23" ht="12.75" customHeight="1">
      <c r="A35" s="138" t="s">
        <v>19</v>
      </c>
      <c r="B35" s="139"/>
      <c r="C35" s="139"/>
      <c r="D35" s="139"/>
      <c r="E35" s="26"/>
      <c r="F35" s="85">
        <f>F33/F34</f>
        <v>0</v>
      </c>
      <c r="G35" s="85">
        <f aca="true" t="shared" si="8" ref="G35:Q35">G33/G34</f>
        <v>0</v>
      </c>
      <c r="H35" s="85">
        <f t="shared" si="8"/>
        <v>0</v>
      </c>
      <c r="I35" s="85">
        <f t="shared" si="8"/>
        <v>0</v>
      </c>
      <c r="J35" s="85">
        <f t="shared" si="8"/>
        <v>0</v>
      </c>
      <c r="K35" s="85">
        <f t="shared" si="8"/>
        <v>0</v>
      </c>
      <c r="L35" s="85">
        <f t="shared" si="8"/>
        <v>0</v>
      </c>
      <c r="M35" s="85">
        <f t="shared" si="8"/>
        <v>0</v>
      </c>
      <c r="N35" s="85">
        <f t="shared" si="8"/>
        <v>0</v>
      </c>
      <c r="O35" s="85">
        <f t="shared" si="8"/>
        <v>0</v>
      </c>
      <c r="P35" s="85">
        <f t="shared" si="8"/>
        <v>0</v>
      </c>
      <c r="Q35" s="85">
        <f t="shared" si="8"/>
        <v>0</v>
      </c>
      <c r="R35" s="86"/>
      <c r="S35" s="25"/>
      <c r="T35" s="25"/>
      <c r="U35" s="25"/>
      <c r="V35" s="25"/>
      <c r="W35" s="25"/>
    </row>
    <row r="36" spans="6:18" ht="12.75" customHeight="1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4"/>
    </row>
    <row r="37" spans="15:19" ht="21.75" customHeight="1">
      <c r="O37" s="113" t="s">
        <v>43</v>
      </c>
      <c r="P37" s="113"/>
      <c r="Q37" s="56" t="s">
        <v>13</v>
      </c>
      <c r="R37" s="43" t="s">
        <v>4</v>
      </c>
      <c r="S37" s="30"/>
    </row>
    <row r="38" spans="15:19" ht="12.75" customHeight="1">
      <c r="O38" s="29" t="s">
        <v>5</v>
      </c>
      <c r="P38" s="29"/>
      <c r="Q38" s="55">
        <f>COUNTIF(R5:R32,"&gt;=7")</f>
        <v>0</v>
      </c>
      <c r="R38" s="5"/>
      <c r="S38" s="31"/>
    </row>
    <row r="39" spans="15:19" ht="12.75" customHeight="1">
      <c r="O39" s="29" t="s">
        <v>6</v>
      </c>
      <c r="P39" s="29"/>
      <c r="Q39" s="55">
        <f>D33-Q38</f>
        <v>28</v>
      </c>
      <c r="R39" s="5"/>
      <c r="S39" s="31"/>
    </row>
    <row r="40" spans="6:18" ht="12.75" customHeight="1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4"/>
    </row>
    <row r="41" spans="15:18" ht="12.75" customHeight="1">
      <c r="O41" s="113" t="s">
        <v>22</v>
      </c>
      <c r="P41" s="113"/>
      <c r="Q41" s="56" t="s">
        <v>13</v>
      </c>
      <c r="R41" s="43" t="s">
        <v>4</v>
      </c>
    </row>
    <row r="42" spans="15:18" ht="12.75" customHeight="1">
      <c r="O42" s="103" t="s">
        <v>23</v>
      </c>
      <c r="P42" s="103"/>
      <c r="Q42" s="50">
        <f>COUNTIF(R5:R32,"&lt;9")</f>
        <v>28</v>
      </c>
      <c r="R42" s="6"/>
    </row>
    <row r="43" spans="15:18" ht="12.75" customHeight="1">
      <c r="O43" s="103" t="s">
        <v>24</v>
      </c>
      <c r="P43" s="103"/>
      <c r="Q43" s="50">
        <f>COUNTIF(R5:R32,"&lt;10")-Q42</f>
        <v>0</v>
      </c>
      <c r="R43" s="6"/>
    </row>
    <row r="44" spans="15:18" ht="12.75" customHeight="1">
      <c r="O44" s="103" t="s">
        <v>25</v>
      </c>
      <c r="P44" s="103"/>
      <c r="Q44" s="50">
        <f>COUNTIF(R5:R32,"&gt;=10")-Q45</f>
        <v>0</v>
      </c>
      <c r="R44" s="6"/>
    </row>
    <row r="45" spans="15:18" ht="12.75" customHeight="1">
      <c r="O45" s="103" t="s">
        <v>26</v>
      </c>
      <c r="P45" s="103"/>
      <c r="Q45" s="50">
        <f>COUNTIF(R5:R32,"&gt;=13")</f>
        <v>0</v>
      </c>
      <c r="R45" s="6"/>
    </row>
    <row r="46" spans="15:18" ht="12.75" customHeight="1">
      <c r="O46" s="103" t="s">
        <v>27</v>
      </c>
      <c r="P46" s="103"/>
      <c r="Q46" s="58">
        <f>SUM(Q44:Q45)</f>
        <v>0</v>
      </c>
      <c r="R46" s="25"/>
    </row>
  </sheetData>
  <sheetProtection sheet="1"/>
  <mergeCells count="33">
    <mergeCell ref="S1:T4"/>
    <mergeCell ref="U1:V4"/>
    <mergeCell ref="W1:W4"/>
    <mergeCell ref="F3:F4"/>
    <mergeCell ref="G3:G4"/>
    <mergeCell ref="H3:H4"/>
    <mergeCell ref="I3:I4"/>
    <mergeCell ref="J3:J4"/>
    <mergeCell ref="K3:K4"/>
    <mergeCell ref="A33:C33"/>
    <mergeCell ref="A1:A4"/>
    <mergeCell ref="B1:B4"/>
    <mergeCell ref="C1:C4"/>
    <mergeCell ref="D1:D4"/>
    <mergeCell ref="Q3:Q4"/>
    <mergeCell ref="O46:P46"/>
    <mergeCell ref="O37:P37"/>
    <mergeCell ref="O41:P41"/>
    <mergeCell ref="O42:P42"/>
    <mergeCell ref="O43:P43"/>
    <mergeCell ref="L3:L4"/>
    <mergeCell ref="O44:P44"/>
    <mergeCell ref="O45:P45"/>
    <mergeCell ref="S33:W33"/>
    <mergeCell ref="S34:W34"/>
    <mergeCell ref="A35:D35"/>
    <mergeCell ref="E1:E2"/>
    <mergeCell ref="F1:Q1"/>
    <mergeCell ref="R1:R4"/>
    <mergeCell ref="M3:M4"/>
    <mergeCell ref="N3:N4"/>
    <mergeCell ref="O3:O4"/>
    <mergeCell ref="P3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="80" zoomScaleNormal="80" zoomScalePageLayoutView="0" workbookViewId="0" topLeftCell="A1">
      <pane ySplit="2" topLeftCell="A24" activePane="bottomLeft" state="frozen"/>
      <selection pane="topLeft" activeCell="A1" sqref="A1"/>
      <selection pane="bottomLeft" activeCell="D33" sqref="D33"/>
    </sheetView>
  </sheetViews>
  <sheetFormatPr defaultColWidth="17.140625" defaultRowHeight="12.75" customHeight="1"/>
  <cols>
    <col min="1" max="1" width="15.8515625" style="1" customWidth="1"/>
    <col min="2" max="2" width="16.8515625" style="1" customWidth="1"/>
    <col min="3" max="3" width="6.00390625" style="1" customWidth="1"/>
    <col min="4" max="4" width="21.28125" style="1" customWidth="1"/>
    <col min="5" max="5" width="9.00390625" style="1" hidden="1" customWidth="1"/>
    <col min="6" max="6" width="6.140625" style="3" customWidth="1"/>
    <col min="7" max="7" width="6.00390625" style="3" customWidth="1"/>
    <col min="8" max="11" width="5.140625" style="3" customWidth="1"/>
    <col min="12" max="12" width="6.28125" style="3" customWidth="1"/>
    <col min="13" max="13" width="9.57421875" style="3" customWidth="1"/>
    <col min="14" max="15" width="5.140625" style="3" customWidth="1"/>
    <col min="16" max="16" width="6.7109375" style="3" customWidth="1"/>
    <col min="17" max="17" width="10.140625" style="3" customWidth="1"/>
    <col min="18" max="18" width="8.8515625" style="3" customWidth="1"/>
    <col min="19" max="19" width="8.57421875" style="3" customWidth="1"/>
    <col min="20" max="20" width="13.7109375" style="3" customWidth="1"/>
    <col min="21" max="21" width="13.421875" style="3" customWidth="1"/>
    <col min="22" max="22" width="14.57421875" style="3" customWidth="1"/>
    <col min="23" max="23" width="12.00390625" style="3" customWidth="1"/>
    <col min="24" max="16384" width="17.140625" style="3" customWidth="1"/>
  </cols>
  <sheetData>
    <row r="1" spans="1:23" ht="12.75" customHeight="1">
      <c r="A1" s="129" t="s">
        <v>8</v>
      </c>
      <c r="B1" s="116" t="s">
        <v>11</v>
      </c>
      <c r="C1" s="116" t="s">
        <v>9</v>
      </c>
      <c r="D1" s="116" t="s">
        <v>10</v>
      </c>
      <c r="E1" s="125" t="s">
        <v>1</v>
      </c>
      <c r="F1" s="125" t="s">
        <v>12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 t="s">
        <v>2</v>
      </c>
      <c r="S1" s="119" t="s">
        <v>55</v>
      </c>
      <c r="T1" s="120"/>
      <c r="U1" s="119" t="s">
        <v>56</v>
      </c>
      <c r="V1" s="120"/>
      <c r="W1" s="141" t="s">
        <v>30</v>
      </c>
    </row>
    <row r="2" spans="1:23" ht="255.75" customHeight="1">
      <c r="A2" s="130"/>
      <c r="B2" s="117"/>
      <c r="C2" s="117"/>
      <c r="D2" s="117"/>
      <c r="E2" s="125"/>
      <c r="F2" s="61" t="s">
        <v>31</v>
      </c>
      <c r="G2" s="62" t="s">
        <v>32</v>
      </c>
      <c r="H2" s="62" t="s">
        <v>33</v>
      </c>
      <c r="I2" s="62" t="s">
        <v>34</v>
      </c>
      <c r="J2" s="62" t="s">
        <v>35</v>
      </c>
      <c r="K2" s="62" t="s">
        <v>36</v>
      </c>
      <c r="L2" s="62" t="s">
        <v>37</v>
      </c>
      <c r="M2" s="62" t="s">
        <v>38</v>
      </c>
      <c r="N2" s="62" t="s">
        <v>39</v>
      </c>
      <c r="O2" s="62" t="s">
        <v>41</v>
      </c>
      <c r="P2" s="62" t="s">
        <v>40</v>
      </c>
      <c r="Q2" s="62" t="s">
        <v>42</v>
      </c>
      <c r="R2" s="127"/>
      <c r="S2" s="121"/>
      <c r="T2" s="122"/>
      <c r="U2" s="121"/>
      <c r="V2" s="122"/>
      <c r="W2" s="142"/>
    </row>
    <row r="3" spans="1:23" ht="12.75">
      <c r="A3" s="130"/>
      <c r="B3" s="117"/>
      <c r="C3" s="117"/>
      <c r="D3" s="117"/>
      <c r="E3" s="63"/>
      <c r="F3" s="114" t="s">
        <v>53</v>
      </c>
      <c r="G3" s="114" t="s">
        <v>53</v>
      </c>
      <c r="H3" s="114" t="s">
        <v>53</v>
      </c>
      <c r="I3" s="114" t="s">
        <v>53</v>
      </c>
      <c r="J3" s="114" t="s">
        <v>53</v>
      </c>
      <c r="K3" s="114" t="s">
        <v>53</v>
      </c>
      <c r="L3" s="114" t="s">
        <v>53</v>
      </c>
      <c r="M3" s="114" t="s">
        <v>53</v>
      </c>
      <c r="N3" s="114" t="s">
        <v>53</v>
      </c>
      <c r="O3" s="114" t="s">
        <v>53</v>
      </c>
      <c r="P3" s="114" t="s">
        <v>53</v>
      </c>
      <c r="Q3" s="114" t="s">
        <v>54</v>
      </c>
      <c r="R3" s="127"/>
      <c r="S3" s="121"/>
      <c r="T3" s="122"/>
      <c r="U3" s="121"/>
      <c r="V3" s="122"/>
      <c r="W3" s="142"/>
    </row>
    <row r="4" spans="1:23" ht="41.25" customHeight="1">
      <c r="A4" s="131"/>
      <c r="B4" s="118"/>
      <c r="C4" s="118"/>
      <c r="D4" s="118"/>
      <c r="E4" s="63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28"/>
      <c r="S4" s="123"/>
      <c r="T4" s="124"/>
      <c r="U4" s="123"/>
      <c r="V4" s="124"/>
      <c r="W4" s="143"/>
    </row>
    <row r="5" spans="1:23" ht="24" customHeight="1">
      <c r="A5" s="64"/>
      <c r="B5" s="64" t="s">
        <v>20</v>
      </c>
      <c r="C5" s="65" t="s">
        <v>16</v>
      </c>
      <c r="D5" s="66"/>
      <c r="E5" s="64">
        <v>1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12">
        <f>SUM(F5:Q5)</f>
        <v>0</v>
      </c>
      <c r="S5" s="13">
        <f>R5-Q5</f>
        <v>0</v>
      </c>
      <c r="T5" s="48" t="str">
        <f>IF(S5&gt;7,"справился","не справился")</f>
        <v>не справился</v>
      </c>
      <c r="U5" s="11">
        <f>Q5</f>
        <v>0</v>
      </c>
      <c r="V5" s="48" t="str">
        <f>IF(U5&gt;1,"справился","не справился")</f>
        <v>не справился</v>
      </c>
      <c r="W5" s="48">
        <f>IF(R5&gt;12,5,IF(R5&gt;9,4,IF(R5&gt;7,3,2)))</f>
        <v>2</v>
      </c>
    </row>
    <row r="6" spans="1:23" ht="24" customHeight="1">
      <c r="A6" s="68"/>
      <c r="B6" s="64" t="s">
        <v>20</v>
      </c>
      <c r="C6" s="65" t="s">
        <v>16</v>
      </c>
      <c r="D6" s="66"/>
      <c r="E6" s="68">
        <v>2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12">
        <f>SUM(F6:Q6)</f>
        <v>0</v>
      </c>
      <c r="S6" s="13">
        <f aca="true" t="shared" si="0" ref="S6:S32">R6-Q6</f>
        <v>0</v>
      </c>
      <c r="T6" s="48" t="str">
        <f aca="true" t="shared" si="1" ref="T6:T32">IF(S6&gt;7,"справился","не справился")</f>
        <v>не справился</v>
      </c>
      <c r="U6" s="11">
        <f aca="true" t="shared" si="2" ref="U6:U32">Q6</f>
        <v>0</v>
      </c>
      <c r="V6" s="48" t="str">
        <f aca="true" t="shared" si="3" ref="V6:V32">IF(U6&gt;1,"справился","не справился")</f>
        <v>не справился</v>
      </c>
      <c r="W6" s="48">
        <f aca="true" t="shared" si="4" ref="W6:W32">IF(R6&gt;12,5,IF(R6&gt;9,4,IF(R6&gt;7,3,2)))</f>
        <v>2</v>
      </c>
    </row>
    <row r="7" spans="1:23" ht="24" customHeight="1">
      <c r="A7" s="68"/>
      <c r="B7" s="64" t="s">
        <v>20</v>
      </c>
      <c r="C7" s="65" t="s">
        <v>16</v>
      </c>
      <c r="D7" s="66"/>
      <c r="E7" s="68">
        <v>1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12">
        <f aca="true" t="shared" si="5" ref="R7:R32">SUM(F7:Q7)</f>
        <v>0</v>
      </c>
      <c r="S7" s="13">
        <f t="shared" si="0"/>
        <v>0</v>
      </c>
      <c r="T7" s="48" t="str">
        <f t="shared" si="1"/>
        <v>не справился</v>
      </c>
      <c r="U7" s="11">
        <f t="shared" si="2"/>
        <v>0</v>
      </c>
      <c r="V7" s="48" t="str">
        <f t="shared" si="3"/>
        <v>не справился</v>
      </c>
      <c r="W7" s="48">
        <f t="shared" si="4"/>
        <v>2</v>
      </c>
    </row>
    <row r="8" spans="1:23" ht="24" customHeight="1">
      <c r="A8" s="68"/>
      <c r="B8" s="64" t="s">
        <v>20</v>
      </c>
      <c r="C8" s="65" t="s">
        <v>16</v>
      </c>
      <c r="D8" s="66"/>
      <c r="E8" s="68">
        <v>2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12">
        <f t="shared" si="5"/>
        <v>0</v>
      </c>
      <c r="S8" s="13">
        <f t="shared" si="0"/>
        <v>0</v>
      </c>
      <c r="T8" s="48" t="str">
        <f t="shared" si="1"/>
        <v>не справился</v>
      </c>
      <c r="U8" s="11">
        <f t="shared" si="2"/>
        <v>0</v>
      </c>
      <c r="V8" s="48" t="str">
        <f t="shared" si="3"/>
        <v>не справился</v>
      </c>
      <c r="W8" s="48">
        <f t="shared" si="4"/>
        <v>2</v>
      </c>
    </row>
    <row r="9" spans="1:23" ht="24" customHeight="1">
      <c r="A9" s="68"/>
      <c r="B9" s="64" t="s">
        <v>20</v>
      </c>
      <c r="C9" s="65" t="s">
        <v>16</v>
      </c>
      <c r="D9" s="66"/>
      <c r="E9" s="68">
        <v>2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12">
        <f t="shared" si="5"/>
        <v>0</v>
      </c>
      <c r="S9" s="13">
        <f t="shared" si="0"/>
        <v>0</v>
      </c>
      <c r="T9" s="48" t="str">
        <f t="shared" si="1"/>
        <v>не справился</v>
      </c>
      <c r="U9" s="11">
        <f t="shared" si="2"/>
        <v>0</v>
      </c>
      <c r="V9" s="48" t="str">
        <f t="shared" si="3"/>
        <v>не справился</v>
      </c>
      <c r="W9" s="48">
        <f t="shared" si="4"/>
        <v>2</v>
      </c>
    </row>
    <row r="10" spans="1:23" ht="24" customHeight="1">
      <c r="A10" s="68"/>
      <c r="B10" s="64" t="s">
        <v>20</v>
      </c>
      <c r="C10" s="65" t="s">
        <v>16</v>
      </c>
      <c r="D10" s="66"/>
      <c r="E10" s="68">
        <v>2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12">
        <f t="shared" si="5"/>
        <v>0</v>
      </c>
      <c r="S10" s="13">
        <f t="shared" si="0"/>
        <v>0</v>
      </c>
      <c r="T10" s="48" t="str">
        <f t="shared" si="1"/>
        <v>не справился</v>
      </c>
      <c r="U10" s="11">
        <f t="shared" si="2"/>
        <v>0</v>
      </c>
      <c r="V10" s="48" t="str">
        <f t="shared" si="3"/>
        <v>не справился</v>
      </c>
      <c r="W10" s="48">
        <f t="shared" si="4"/>
        <v>2</v>
      </c>
    </row>
    <row r="11" spans="1:23" ht="24" customHeight="1">
      <c r="A11" s="68"/>
      <c r="B11" s="64" t="s">
        <v>20</v>
      </c>
      <c r="C11" s="65" t="s">
        <v>16</v>
      </c>
      <c r="D11" s="66"/>
      <c r="E11" s="68">
        <v>2</v>
      </c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12">
        <f t="shared" si="5"/>
        <v>0</v>
      </c>
      <c r="S11" s="13">
        <f t="shared" si="0"/>
        <v>0</v>
      </c>
      <c r="T11" s="48" t="str">
        <f t="shared" si="1"/>
        <v>не справился</v>
      </c>
      <c r="U11" s="11">
        <f t="shared" si="2"/>
        <v>0</v>
      </c>
      <c r="V11" s="48" t="str">
        <f t="shared" si="3"/>
        <v>не справился</v>
      </c>
      <c r="W11" s="48">
        <f t="shared" si="4"/>
        <v>2</v>
      </c>
    </row>
    <row r="12" spans="1:23" ht="24" customHeight="1">
      <c r="A12" s="68"/>
      <c r="B12" s="64" t="s">
        <v>20</v>
      </c>
      <c r="C12" s="65" t="s">
        <v>16</v>
      </c>
      <c r="D12" s="66"/>
      <c r="E12" s="68">
        <v>2</v>
      </c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12">
        <f t="shared" si="5"/>
        <v>0</v>
      </c>
      <c r="S12" s="13">
        <f t="shared" si="0"/>
        <v>0</v>
      </c>
      <c r="T12" s="48" t="str">
        <f t="shared" si="1"/>
        <v>не справился</v>
      </c>
      <c r="U12" s="11">
        <f t="shared" si="2"/>
        <v>0</v>
      </c>
      <c r="V12" s="48" t="str">
        <f t="shared" si="3"/>
        <v>не справился</v>
      </c>
      <c r="W12" s="48">
        <f t="shared" si="4"/>
        <v>2</v>
      </c>
    </row>
    <row r="13" spans="1:23" ht="24" customHeight="1">
      <c r="A13" s="68"/>
      <c r="B13" s="64" t="s">
        <v>20</v>
      </c>
      <c r="C13" s="65" t="s">
        <v>16</v>
      </c>
      <c r="D13" s="66"/>
      <c r="E13" s="68">
        <v>2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12">
        <f t="shared" si="5"/>
        <v>0</v>
      </c>
      <c r="S13" s="13">
        <f t="shared" si="0"/>
        <v>0</v>
      </c>
      <c r="T13" s="48" t="str">
        <f t="shared" si="1"/>
        <v>не справился</v>
      </c>
      <c r="U13" s="11">
        <f t="shared" si="2"/>
        <v>0</v>
      </c>
      <c r="V13" s="48" t="str">
        <f t="shared" si="3"/>
        <v>не справился</v>
      </c>
      <c r="W13" s="48">
        <f t="shared" si="4"/>
        <v>2</v>
      </c>
    </row>
    <row r="14" spans="1:23" ht="24" customHeight="1">
      <c r="A14" s="68"/>
      <c r="B14" s="64" t="s">
        <v>20</v>
      </c>
      <c r="C14" s="65" t="s">
        <v>16</v>
      </c>
      <c r="D14" s="66"/>
      <c r="E14" s="68">
        <v>2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12">
        <f t="shared" si="5"/>
        <v>0</v>
      </c>
      <c r="S14" s="13">
        <f t="shared" si="0"/>
        <v>0</v>
      </c>
      <c r="T14" s="48" t="str">
        <f t="shared" si="1"/>
        <v>не справился</v>
      </c>
      <c r="U14" s="11">
        <f t="shared" si="2"/>
        <v>0</v>
      </c>
      <c r="V14" s="48" t="str">
        <f t="shared" si="3"/>
        <v>не справился</v>
      </c>
      <c r="W14" s="48">
        <f t="shared" si="4"/>
        <v>2</v>
      </c>
    </row>
    <row r="15" spans="1:23" ht="24" customHeight="1">
      <c r="A15" s="68"/>
      <c r="B15" s="64" t="s">
        <v>20</v>
      </c>
      <c r="C15" s="65" t="s">
        <v>16</v>
      </c>
      <c r="D15" s="66"/>
      <c r="E15" s="68">
        <v>2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12">
        <f t="shared" si="5"/>
        <v>0</v>
      </c>
      <c r="S15" s="13">
        <f t="shared" si="0"/>
        <v>0</v>
      </c>
      <c r="T15" s="48" t="str">
        <f t="shared" si="1"/>
        <v>не справился</v>
      </c>
      <c r="U15" s="11">
        <f t="shared" si="2"/>
        <v>0</v>
      </c>
      <c r="V15" s="48" t="str">
        <f t="shared" si="3"/>
        <v>не справился</v>
      </c>
      <c r="W15" s="48">
        <f t="shared" si="4"/>
        <v>2</v>
      </c>
    </row>
    <row r="16" spans="1:23" ht="24" customHeight="1">
      <c r="A16" s="68"/>
      <c r="B16" s="64" t="s">
        <v>20</v>
      </c>
      <c r="C16" s="65" t="s">
        <v>16</v>
      </c>
      <c r="D16" s="66"/>
      <c r="E16" s="68">
        <v>2</v>
      </c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12">
        <f t="shared" si="5"/>
        <v>0</v>
      </c>
      <c r="S16" s="13">
        <f t="shared" si="0"/>
        <v>0</v>
      </c>
      <c r="T16" s="48" t="str">
        <f t="shared" si="1"/>
        <v>не справился</v>
      </c>
      <c r="U16" s="11">
        <f t="shared" si="2"/>
        <v>0</v>
      </c>
      <c r="V16" s="48" t="str">
        <f t="shared" si="3"/>
        <v>не справился</v>
      </c>
      <c r="W16" s="48">
        <f t="shared" si="4"/>
        <v>2</v>
      </c>
    </row>
    <row r="17" spans="1:23" ht="24" customHeight="1">
      <c r="A17" s="68"/>
      <c r="B17" s="64" t="s">
        <v>20</v>
      </c>
      <c r="C17" s="65" t="s">
        <v>16</v>
      </c>
      <c r="D17" s="66"/>
      <c r="E17" s="68">
        <v>2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12">
        <f t="shared" si="5"/>
        <v>0</v>
      </c>
      <c r="S17" s="13">
        <f t="shared" si="0"/>
        <v>0</v>
      </c>
      <c r="T17" s="48" t="str">
        <f t="shared" si="1"/>
        <v>не справился</v>
      </c>
      <c r="U17" s="11">
        <f t="shared" si="2"/>
        <v>0</v>
      </c>
      <c r="V17" s="48" t="str">
        <f t="shared" si="3"/>
        <v>не справился</v>
      </c>
      <c r="W17" s="48">
        <f t="shared" si="4"/>
        <v>2</v>
      </c>
    </row>
    <row r="18" spans="1:23" ht="24" customHeight="1">
      <c r="A18" s="68"/>
      <c r="B18" s="64" t="s">
        <v>20</v>
      </c>
      <c r="C18" s="65" t="s">
        <v>16</v>
      </c>
      <c r="D18" s="66"/>
      <c r="E18" s="68">
        <v>2</v>
      </c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12">
        <f t="shared" si="5"/>
        <v>0</v>
      </c>
      <c r="S18" s="13">
        <f t="shared" si="0"/>
        <v>0</v>
      </c>
      <c r="T18" s="48" t="str">
        <f t="shared" si="1"/>
        <v>не справился</v>
      </c>
      <c r="U18" s="11">
        <f t="shared" si="2"/>
        <v>0</v>
      </c>
      <c r="V18" s="48" t="str">
        <f t="shared" si="3"/>
        <v>не справился</v>
      </c>
      <c r="W18" s="48">
        <f t="shared" si="4"/>
        <v>2</v>
      </c>
    </row>
    <row r="19" spans="1:23" ht="24" customHeight="1">
      <c r="A19" s="68"/>
      <c r="B19" s="64" t="s">
        <v>20</v>
      </c>
      <c r="C19" s="65" t="s">
        <v>16</v>
      </c>
      <c r="D19" s="66"/>
      <c r="E19" s="68">
        <v>2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12">
        <f t="shared" si="5"/>
        <v>0</v>
      </c>
      <c r="S19" s="13">
        <f t="shared" si="0"/>
        <v>0</v>
      </c>
      <c r="T19" s="48" t="str">
        <f t="shared" si="1"/>
        <v>не справился</v>
      </c>
      <c r="U19" s="11">
        <f t="shared" si="2"/>
        <v>0</v>
      </c>
      <c r="V19" s="48" t="str">
        <f t="shared" si="3"/>
        <v>не справился</v>
      </c>
      <c r="W19" s="48">
        <f t="shared" si="4"/>
        <v>2</v>
      </c>
    </row>
    <row r="20" spans="1:23" ht="24" customHeight="1">
      <c r="A20" s="68"/>
      <c r="B20" s="64" t="s">
        <v>20</v>
      </c>
      <c r="C20" s="65" t="s">
        <v>16</v>
      </c>
      <c r="D20" s="66"/>
      <c r="E20" s="68">
        <v>1</v>
      </c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2">
        <f t="shared" si="5"/>
        <v>0</v>
      </c>
      <c r="S20" s="13">
        <f t="shared" si="0"/>
        <v>0</v>
      </c>
      <c r="T20" s="48" t="str">
        <f t="shared" si="1"/>
        <v>не справился</v>
      </c>
      <c r="U20" s="11">
        <f t="shared" si="2"/>
        <v>0</v>
      </c>
      <c r="V20" s="48" t="str">
        <f t="shared" si="3"/>
        <v>не справился</v>
      </c>
      <c r="W20" s="48">
        <f t="shared" si="4"/>
        <v>2</v>
      </c>
    </row>
    <row r="21" spans="1:23" ht="24" customHeight="1">
      <c r="A21" s="68"/>
      <c r="B21" s="64" t="s">
        <v>20</v>
      </c>
      <c r="C21" s="65" t="s">
        <v>16</v>
      </c>
      <c r="D21" s="66"/>
      <c r="E21" s="68">
        <v>1</v>
      </c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12">
        <f t="shared" si="5"/>
        <v>0</v>
      </c>
      <c r="S21" s="13">
        <f t="shared" si="0"/>
        <v>0</v>
      </c>
      <c r="T21" s="48" t="str">
        <f t="shared" si="1"/>
        <v>не справился</v>
      </c>
      <c r="U21" s="11">
        <f t="shared" si="2"/>
        <v>0</v>
      </c>
      <c r="V21" s="48" t="str">
        <f t="shared" si="3"/>
        <v>не справился</v>
      </c>
      <c r="W21" s="48">
        <f t="shared" si="4"/>
        <v>2</v>
      </c>
    </row>
    <row r="22" spans="1:23" ht="24" customHeight="1">
      <c r="A22" s="68"/>
      <c r="B22" s="64" t="s">
        <v>20</v>
      </c>
      <c r="C22" s="65" t="s">
        <v>16</v>
      </c>
      <c r="D22" s="66"/>
      <c r="E22" s="68">
        <v>1</v>
      </c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12">
        <f t="shared" si="5"/>
        <v>0</v>
      </c>
      <c r="S22" s="13">
        <f t="shared" si="0"/>
        <v>0</v>
      </c>
      <c r="T22" s="48" t="str">
        <f t="shared" si="1"/>
        <v>не справился</v>
      </c>
      <c r="U22" s="11">
        <f t="shared" si="2"/>
        <v>0</v>
      </c>
      <c r="V22" s="48" t="str">
        <f t="shared" si="3"/>
        <v>не справился</v>
      </c>
      <c r="W22" s="48">
        <f t="shared" si="4"/>
        <v>2</v>
      </c>
    </row>
    <row r="23" spans="1:23" ht="24" customHeight="1">
      <c r="A23" s="68"/>
      <c r="B23" s="64" t="s">
        <v>20</v>
      </c>
      <c r="C23" s="65" t="s">
        <v>16</v>
      </c>
      <c r="D23" s="66"/>
      <c r="E23" s="68">
        <v>1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12">
        <f t="shared" si="5"/>
        <v>0</v>
      </c>
      <c r="S23" s="13">
        <f t="shared" si="0"/>
        <v>0</v>
      </c>
      <c r="T23" s="48" t="str">
        <f t="shared" si="1"/>
        <v>не справился</v>
      </c>
      <c r="U23" s="11">
        <f t="shared" si="2"/>
        <v>0</v>
      </c>
      <c r="V23" s="48" t="str">
        <f t="shared" si="3"/>
        <v>не справился</v>
      </c>
      <c r="W23" s="48">
        <f t="shared" si="4"/>
        <v>2</v>
      </c>
    </row>
    <row r="24" spans="1:23" ht="24" customHeight="1">
      <c r="A24" s="68"/>
      <c r="B24" s="64" t="s">
        <v>20</v>
      </c>
      <c r="C24" s="65" t="s">
        <v>16</v>
      </c>
      <c r="D24" s="66"/>
      <c r="E24" s="68">
        <v>1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12">
        <f t="shared" si="5"/>
        <v>0</v>
      </c>
      <c r="S24" s="13">
        <f t="shared" si="0"/>
        <v>0</v>
      </c>
      <c r="T24" s="48" t="str">
        <f t="shared" si="1"/>
        <v>не справился</v>
      </c>
      <c r="U24" s="11">
        <f t="shared" si="2"/>
        <v>0</v>
      </c>
      <c r="V24" s="48" t="str">
        <f t="shared" si="3"/>
        <v>не справился</v>
      </c>
      <c r="W24" s="48">
        <f t="shared" si="4"/>
        <v>2</v>
      </c>
    </row>
    <row r="25" spans="1:23" ht="24" customHeight="1">
      <c r="A25" s="68"/>
      <c r="B25" s="64" t="s">
        <v>20</v>
      </c>
      <c r="C25" s="65" t="s">
        <v>16</v>
      </c>
      <c r="D25" s="66"/>
      <c r="E25" s="68">
        <v>1</v>
      </c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12">
        <f t="shared" si="5"/>
        <v>0</v>
      </c>
      <c r="S25" s="13">
        <f t="shared" si="0"/>
        <v>0</v>
      </c>
      <c r="T25" s="48" t="str">
        <f t="shared" si="1"/>
        <v>не справился</v>
      </c>
      <c r="U25" s="11">
        <f t="shared" si="2"/>
        <v>0</v>
      </c>
      <c r="V25" s="48" t="str">
        <f t="shared" si="3"/>
        <v>не справился</v>
      </c>
      <c r="W25" s="48">
        <f t="shared" si="4"/>
        <v>2</v>
      </c>
    </row>
    <row r="26" spans="1:23" ht="24" customHeight="1">
      <c r="A26" s="68"/>
      <c r="B26" s="64" t="s">
        <v>20</v>
      </c>
      <c r="C26" s="65" t="s">
        <v>16</v>
      </c>
      <c r="D26" s="66"/>
      <c r="E26" s="68">
        <v>1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12">
        <f t="shared" si="5"/>
        <v>0</v>
      </c>
      <c r="S26" s="13">
        <f t="shared" si="0"/>
        <v>0</v>
      </c>
      <c r="T26" s="48" t="str">
        <f t="shared" si="1"/>
        <v>не справился</v>
      </c>
      <c r="U26" s="11">
        <f t="shared" si="2"/>
        <v>0</v>
      </c>
      <c r="V26" s="48" t="str">
        <f t="shared" si="3"/>
        <v>не справился</v>
      </c>
      <c r="W26" s="48">
        <f t="shared" si="4"/>
        <v>2</v>
      </c>
    </row>
    <row r="27" spans="1:23" ht="24" customHeight="1">
      <c r="A27" s="68"/>
      <c r="B27" s="64" t="s">
        <v>20</v>
      </c>
      <c r="C27" s="65" t="s">
        <v>16</v>
      </c>
      <c r="D27" s="66"/>
      <c r="E27" s="68">
        <v>1</v>
      </c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12">
        <f t="shared" si="5"/>
        <v>0</v>
      </c>
      <c r="S27" s="13">
        <f t="shared" si="0"/>
        <v>0</v>
      </c>
      <c r="T27" s="48" t="str">
        <f t="shared" si="1"/>
        <v>не справился</v>
      </c>
      <c r="U27" s="11">
        <f t="shared" si="2"/>
        <v>0</v>
      </c>
      <c r="V27" s="48" t="str">
        <f t="shared" si="3"/>
        <v>не справился</v>
      </c>
      <c r="W27" s="48">
        <f t="shared" si="4"/>
        <v>2</v>
      </c>
    </row>
    <row r="28" spans="1:23" ht="24" customHeight="1">
      <c r="A28" s="68"/>
      <c r="B28" s="64" t="s">
        <v>20</v>
      </c>
      <c r="C28" s="65" t="s">
        <v>16</v>
      </c>
      <c r="D28" s="66"/>
      <c r="E28" s="68">
        <v>1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12">
        <f t="shared" si="5"/>
        <v>0</v>
      </c>
      <c r="S28" s="13">
        <f t="shared" si="0"/>
        <v>0</v>
      </c>
      <c r="T28" s="48" t="str">
        <f t="shared" si="1"/>
        <v>не справился</v>
      </c>
      <c r="U28" s="11">
        <f t="shared" si="2"/>
        <v>0</v>
      </c>
      <c r="V28" s="48" t="str">
        <f t="shared" si="3"/>
        <v>не справился</v>
      </c>
      <c r="W28" s="48">
        <f t="shared" si="4"/>
        <v>2</v>
      </c>
    </row>
    <row r="29" spans="1:23" ht="24" customHeight="1">
      <c r="A29" s="68"/>
      <c r="B29" s="64" t="s">
        <v>20</v>
      </c>
      <c r="C29" s="65" t="s">
        <v>16</v>
      </c>
      <c r="D29" s="66"/>
      <c r="E29" s="68">
        <v>1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12">
        <f t="shared" si="5"/>
        <v>0</v>
      </c>
      <c r="S29" s="13">
        <f t="shared" si="0"/>
        <v>0</v>
      </c>
      <c r="T29" s="48" t="str">
        <f t="shared" si="1"/>
        <v>не справился</v>
      </c>
      <c r="U29" s="11">
        <f t="shared" si="2"/>
        <v>0</v>
      </c>
      <c r="V29" s="48" t="str">
        <f t="shared" si="3"/>
        <v>не справился</v>
      </c>
      <c r="W29" s="48">
        <f t="shared" si="4"/>
        <v>2</v>
      </c>
    </row>
    <row r="30" spans="1:23" ht="24" customHeight="1">
      <c r="A30" s="68"/>
      <c r="B30" s="64" t="s">
        <v>20</v>
      </c>
      <c r="C30" s="65" t="s">
        <v>16</v>
      </c>
      <c r="D30" s="66"/>
      <c r="E30" s="68">
        <v>1</v>
      </c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12">
        <f t="shared" si="5"/>
        <v>0</v>
      </c>
      <c r="S30" s="13">
        <f t="shared" si="0"/>
        <v>0</v>
      </c>
      <c r="T30" s="48" t="str">
        <f t="shared" si="1"/>
        <v>не справился</v>
      </c>
      <c r="U30" s="11">
        <f t="shared" si="2"/>
        <v>0</v>
      </c>
      <c r="V30" s="48" t="str">
        <f t="shared" si="3"/>
        <v>не справился</v>
      </c>
      <c r="W30" s="48">
        <f t="shared" si="4"/>
        <v>2</v>
      </c>
    </row>
    <row r="31" spans="1:23" ht="24" customHeight="1">
      <c r="A31" s="68"/>
      <c r="B31" s="64" t="s">
        <v>20</v>
      </c>
      <c r="C31" s="65" t="s">
        <v>16</v>
      </c>
      <c r="D31" s="66"/>
      <c r="E31" s="68">
        <v>1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12">
        <f t="shared" si="5"/>
        <v>0</v>
      </c>
      <c r="S31" s="13">
        <f t="shared" si="0"/>
        <v>0</v>
      </c>
      <c r="T31" s="48" t="str">
        <f t="shared" si="1"/>
        <v>не справился</v>
      </c>
      <c r="U31" s="11">
        <f t="shared" si="2"/>
        <v>0</v>
      </c>
      <c r="V31" s="48" t="str">
        <f t="shared" si="3"/>
        <v>не справился</v>
      </c>
      <c r="W31" s="48">
        <f t="shared" si="4"/>
        <v>2</v>
      </c>
    </row>
    <row r="32" spans="1:23" ht="29.25" customHeight="1" thickBot="1">
      <c r="A32" s="70"/>
      <c r="B32" s="64" t="s">
        <v>20</v>
      </c>
      <c r="C32" s="65" t="s">
        <v>16</v>
      </c>
      <c r="D32" s="71"/>
      <c r="E32" s="72">
        <v>1</v>
      </c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12">
        <f t="shared" si="5"/>
        <v>0</v>
      </c>
      <c r="S32" s="13">
        <f t="shared" si="0"/>
        <v>0</v>
      </c>
      <c r="T32" s="48" t="str">
        <f t="shared" si="1"/>
        <v>не справился</v>
      </c>
      <c r="U32" s="11">
        <f t="shared" si="2"/>
        <v>0</v>
      </c>
      <c r="V32" s="48" t="str">
        <f t="shared" si="3"/>
        <v>не справился</v>
      </c>
      <c r="W32" s="48">
        <f t="shared" si="4"/>
        <v>2</v>
      </c>
    </row>
    <row r="33" spans="1:23" ht="29.25" customHeight="1" thickTop="1">
      <c r="A33" s="104" t="s">
        <v>57</v>
      </c>
      <c r="B33" s="105"/>
      <c r="C33" s="105"/>
      <c r="D33" s="49">
        <v>28</v>
      </c>
      <c r="E33" s="47"/>
      <c r="F33" s="44">
        <f>SUM(F5:F32)</f>
        <v>0</v>
      </c>
      <c r="G33" s="44">
        <f aca="true" t="shared" si="6" ref="G33:Q33">SUM(G5:G32)</f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0</v>
      </c>
      <c r="M33" s="44">
        <f t="shared" si="6"/>
        <v>0</v>
      </c>
      <c r="N33" s="44">
        <f t="shared" si="6"/>
        <v>0</v>
      </c>
      <c r="O33" s="44">
        <f t="shared" si="6"/>
        <v>0</v>
      </c>
      <c r="P33" s="44">
        <f t="shared" si="6"/>
        <v>0</v>
      </c>
      <c r="Q33" s="44">
        <f t="shared" si="6"/>
        <v>0</v>
      </c>
      <c r="R33" s="44"/>
      <c r="S33" s="106" t="s">
        <v>65</v>
      </c>
      <c r="T33" s="107"/>
      <c r="U33" s="107"/>
      <c r="V33" s="107"/>
      <c r="W33" s="107"/>
    </row>
    <row r="34" spans="1:23" ht="29.25" customHeight="1">
      <c r="A34" s="76"/>
      <c r="B34" s="77"/>
      <c r="C34" s="77"/>
      <c r="D34" s="49"/>
      <c r="E34" s="47"/>
      <c r="F34" s="11">
        <f>$D33</f>
        <v>28</v>
      </c>
      <c r="G34" s="11">
        <f aca="true" t="shared" si="7" ref="G34:P34">$D33</f>
        <v>28</v>
      </c>
      <c r="H34" s="11">
        <f t="shared" si="7"/>
        <v>28</v>
      </c>
      <c r="I34" s="11">
        <f t="shared" si="7"/>
        <v>28</v>
      </c>
      <c r="J34" s="11">
        <f t="shared" si="7"/>
        <v>28</v>
      </c>
      <c r="K34" s="11">
        <f t="shared" si="7"/>
        <v>28</v>
      </c>
      <c r="L34" s="11">
        <f t="shared" si="7"/>
        <v>28</v>
      </c>
      <c r="M34" s="11">
        <f t="shared" si="7"/>
        <v>28</v>
      </c>
      <c r="N34" s="11">
        <f t="shared" si="7"/>
        <v>28</v>
      </c>
      <c r="O34" s="11">
        <f t="shared" si="7"/>
        <v>28</v>
      </c>
      <c r="P34" s="11">
        <f t="shared" si="7"/>
        <v>28</v>
      </c>
      <c r="Q34" s="11">
        <f>$D33*2</f>
        <v>56</v>
      </c>
      <c r="R34" s="11"/>
      <c r="S34" s="108" t="s">
        <v>64</v>
      </c>
      <c r="T34" s="109"/>
      <c r="U34" s="109"/>
      <c r="V34" s="109"/>
      <c r="W34" s="109"/>
    </row>
    <row r="35" spans="1:18" ht="12.75" customHeight="1">
      <c r="A35" s="110" t="s">
        <v>19</v>
      </c>
      <c r="B35" s="111"/>
      <c r="C35" s="111"/>
      <c r="D35" s="112"/>
      <c r="E35" s="18"/>
      <c r="F35" s="78">
        <f>F33/F34</f>
        <v>0</v>
      </c>
      <c r="G35" s="78">
        <f aca="true" t="shared" si="8" ref="G35:P35">G33/G34</f>
        <v>0</v>
      </c>
      <c r="H35" s="78">
        <f t="shared" si="8"/>
        <v>0</v>
      </c>
      <c r="I35" s="78">
        <f t="shared" si="8"/>
        <v>0</v>
      </c>
      <c r="J35" s="78">
        <f t="shared" si="8"/>
        <v>0</v>
      </c>
      <c r="K35" s="78">
        <f t="shared" si="8"/>
        <v>0</v>
      </c>
      <c r="L35" s="78">
        <f t="shared" si="8"/>
        <v>0</v>
      </c>
      <c r="M35" s="78">
        <f t="shared" si="8"/>
        <v>0</v>
      </c>
      <c r="N35" s="78">
        <f t="shared" si="8"/>
        <v>0</v>
      </c>
      <c r="O35" s="78">
        <f t="shared" si="8"/>
        <v>0</v>
      </c>
      <c r="P35" s="78">
        <f t="shared" si="8"/>
        <v>0</v>
      </c>
      <c r="Q35" s="78">
        <f>Q33/Q34</f>
        <v>0</v>
      </c>
      <c r="R35" s="19"/>
    </row>
    <row r="36" spans="6:18" ht="12.75" customHeight="1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4"/>
    </row>
    <row r="37" spans="15:19" ht="21.75" customHeight="1">
      <c r="O37" s="113" t="s">
        <v>43</v>
      </c>
      <c r="P37" s="113"/>
      <c r="Q37" s="56" t="s">
        <v>13</v>
      </c>
      <c r="R37" s="43" t="s">
        <v>4</v>
      </c>
      <c r="S37" s="30"/>
    </row>
    <row r="38" spans="15:19" ht="12.75" customHeight="1">
      <c r="O38" s="29" t="s">
        <v>5</v>
      </c>
      <c r="P38" s="29"/>
      <c r="Q38" s="55">
        <f>COUNTIF(R5:R32,"&gt;=7")</f>
        <v>0</v>
      </c>
      <c r="R38" s="5"/>
      <c r="S38" s="31"/>
    </row>
    <row r="39" spans="15:19" ht="12.75" customHeight="1">
      <c r="O39" s="29" t="s">
        <v>6</v>
      </c>
      <c r="P39" s="29"/>
      <c r="Q39" s="55">
        <f>D33-Q38</f>
        <v>28</v>
      </c>
      <c r="R39" s="5"/>
      <c r="S39" s="31"/>
    </row>
    <row r="40" spans="6:18" ht="12.75" customHeight="1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4"/>
    </row>
    <row r="41" spans="15:18" ht="27.75" customHeight="1">
      <c r="O41" s="113" t="s">
        <v>22</v>
      </c>
      <c r="P41" s="113"/>
      <c r="Q41" s="56" t="s">
        <v>13</v>
      </c>
      <c r="R41" s="43" t="s">
        <v>4</v>
      </c>
    </row>
    <row r="42" spans="15:18" ht="12.75" customHeight="1">
      <c r="O42" s="103" t="s">
        <v>23</v>
      </c>
      <c r="P42" s="103"/>
      <c r="Q42" s="50">
        <f>COUNTIF(R5:R32,"&lt;9")</f>
        <v>28</v>
      </c>
      <c r="R42" s="6"/>
    </row>
    <row r="43" spans="15:18" ht="12.75" customHeight="1">
      <c r="O43" s="103" t="s">
        <v>24</v>
      </c>
      <c r="P43" s="103"/>
      <c r="Q43" s="50">
        <f>COUNTIF(R5:R32,"&lt;10")-Q42</f>
        <v>0</v>
      </c>
      <c r="R43" s="6"/>
    </row>
    <row r="44" spans="15:18" ht="12.75" customHeight="1">
      <c r="O44" s="103" t="s">
        <v>25</v>
      </c>
      <c r="P44" s="103"/>
      <c r="Q44" s="50">
        <f>COUNTIF(R5:R32,"&gt;=10")-Q45</f>
        <v>0</v>
      </c>
      <c r="R44" s="6"/>
    </row>
    <row r="45" spans="15:18" ht="12.75" customHeight="1">
      <c r="O45" s="103" t="s">
        <v>26</v>
      </c>
      <c r="P45" s="103"/>
      <c r="Q45" s="50">
        <f>COUNTIF(R5:R32,"&gt;=13")</f>
        <v>0</v>
      </c>
      <c r="R45" s="6"/>
    </row>
    <row r="46" spans="15:18" ht="12.75" customHeight="1">
      <c r="O46" s="103" t="s">
        <v>27</v>
      </c>
      <c r="P46" s="103"/>
      <c r="Q46" s="57">
        <f>SUM(Q44:Q45)</f>
        <v>0</v>
      </c>
      <c r="R46" s="22"/>
    </row>
  </sheetData>
  <sheetProtection sheet="1"/>
  <mergeCells count="33">
    <mergeCell ref="O46:P46"/>
    <mergeCell ref="O43:P43"/>
    <mergeCell ref="S1:T4"/>
    <mergeCell ref="N3:N4"/>
    <mergeCell ref="O3:O4"/>
    <mergeCell ref="P3:P4"/>
    <mergeCell ref="Q3:Q4"/>
    <mergeCell ref="O45:P45"/>
    <mergeCell ref="R1:R4"/>
    <mergeCell ref="O37:P37"/>
    <mergeCell ref="U1:V4"/>
    <mergeCell ref="S34:W34"/>
    <mergeCell ref="S33:W33"/>
    <mergeCell ref="W1:W4"/>
    <mergeCell ref="J3:J4"/>
    <mergeCell ref="K3:K4"/>
    <mergeCell ref="F1:Q1"/>
    <mergeCell ref="F3:F4"/>
    <mergeCell ref="G3:G4"/>
    <mergeCell ref="H3:H4"/>
    <mergeCell ref="O44:P44"/>
    <mergeCell ref="A1:A4"/>
    <mergeCell ref="B1:B4"/>
    <mergeCell ref="C1:C4"/>
    <mergeCell ref="A35:D35"/>
    <mergeCell ref="E1:E2"/>
    <mergeCell ref="D1:D4"/>
    <mergeCell ref="O41:P41"/>
    <mergeCell ref="O42:P42"/>
    <mergeCell ref="A33:C33"/>
    <mergeCell ref="L3:L4"/>
    <mergeCell ref="M3:M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="80" zoomScaleNormal="80" zoomScalePageLayoutView="0" workbookViewId="0" topLeftCell="A1">
      <pane ySplit="2" topLeftCell="A24" activePane="bottomLeft" state="frozen"/>
      <selection pane="topLeft" activeCell="A1" sqref="A1"/>
      <selection pane="bottomLeft" activeCell="Q35" sqref="Q35"/>
    </sheetView>
  </sheetViews>
  <sheetFormatPr defaultColWidth="17.140625" defaultRowHeight="12.75" customHeight="1"/>
  <cols>
    <col min="1" max="1" width="15.8515625" style="1" customWidth="1"/>
    <col min="2" max="2" width="16.8515625" style="1" customWidth="1"/>
    <col min="3" max="3" width="6.00390625" style="1" customWidth="1"/>
    <col min="4" max="4" width="21.28125" style="1" customWidth="1"/>
    <col min="5" max="5" width="9.00390625" style="1" hidden="1" customWidth="1"/>
    <col min="6" max="6" width="6.140625" style="3" customWidth="1"/>
    <col min="7" max="7" width="6.00390625" style="3" customWidth="1"/>
    <col min="8" max="11" width="5.140625" style="3" customWidth="1"/>
    <col min="12" max="12" width="6.28125" style="3" customWidth="1"/>
    <col min="13" max="13" width="9.57421875" style="3" customWidth="1"/>
    <col min="14" max="15" width="5.140625" style="3" customWidth="1"/>
    <col min="16" max="16" width="6.7109375" style="3" customWidth="1"/>
    <col min="17" max="17" width="10.140625" style="3" customWidth="1"/>
    <col min="18" max="18" width="8.8515625" style="3" customWidth="1"/>
    <col min="19" max="19" width="8.57421875" style="3" customWidth="1"/>
    <col min="20" max="20" width="13.7109375" style="3" customWidth="1"/>
    <col min="21" max="21" width="13.421875" style="3" customWidth="1"/>
    <col min="22" max="22" width="14.57421875" style="3" customWidth="1"/>
    <col min="23" max="23" width="12.00390625" style="3" customWidth="1"/>
    <col min="24" max="16384" width="17.140625" style="3" customWidth="1"/>
  </cols>
  <sheetData>
    <row r="1" spans="1:23" ht="12.75" customHeight="1">
      <c r="A1" s="129" t="s">
        <v>8</v>
      </c>
      <c r="B1" s="116" t="s">
        <v>11</v>
      </c>
      <c r="C1" s="116" t="s">
        <v>9</v>
      </c>
      <c r="D1" s="116" t="s">
        <v>10</v>
      </c>
      <c r="E1" s="125" t="s">
        <v>1</v>
      </c>
      <c r="F1" s="125" t="s">
        <v>12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 t="s">
        <v>2</v>
      </c>
      <c r="S1" s="119" t="s">
        <v>55</v>
      </c>
      <c r="T1" s="120"/>
      <c r="U1" s="119" t="s">
        <v>56</v>
      </c>
      <c r="V1" s="120"/>
      <c r="W1" s="141" t="s">
        <v>30</v>
      </c>
    </row>
    <row r="2" spans="1:23" ht="255.75" customHeight="1">
      <c r="A2" s="130"/>
      <c r="B2" s="117"/>
      <c r="C2" s="117"/>
      <c r="D2" s="117"/>
      <c r="E2" s="125"/>
      <c r="F2" s="61" t="s">
        <v>31</v>
      </c>
      <c r="G2" s="62" t="s">
        <v>32</v>
      </c>
      <c r="H2" s="62" t="s">
        <v>33</v>
      </c>
      <c r="I2" s="62" t="s">
        <v>34</v>
      </c>
      <c r="J2" s="62" t="s">
        <v>35</v>
      </c>
      <c r="K2" s="62" t="s">
        <v>36</v>
      </c>
      <c r="L2" s="62" t="s">
        <v>37</v>
      </c>
      <c r="M2" s="62" t="s">
        <v>38</v>
      </c>
      <c r="N2" s="62" t="s">
        <v>39</v>
      </c>
      <c r="O2" s="62" t="s">
        <v>41</v>
      </c>
      <c r="P2" s="62" t="s">
        <v>40</v>
      </c>
      <c r="Q2" s="62" t="s">
        <v>42</v>
      </c>
      <c r="R2" s="127"/>
      <c r="S2" s="121"/>
      <c r="T2" s="122"/>
      <c r="U2" s="121"/>
      <c r="V2" s="122"/>
      <c r="W2" s="142"/>
    </row>
    <row r="3" spans="1:23" ht="12.75">
      <c r="A3" s="130"/>
      <c r="B3" s="117"/>
      <c r="C3" s="117"/>
      <c r="D3" s="117"/>
      <c r="E3" s="63"/>
      <c r="F3" s="114" t="s">
        <v>53</v>
      </c>
      <c r="G3" s="114" t="s">
        <v>53</v>
      </c>
      <c r="H3" s="114" t="s">
        <v>53</v>
      </c>
      <c r="I3" s="114" t="s">
        <v>53</v>
      </c>
      <c r="J3" s="114" t="s">
        <v>53</v>
      </c>
      <c r="K3" s="114" t="s">
        <v>53</v>
      </c>
      <c r="L3" s="114" t="s">
        <v>53</v>
      </c>
      <c r="M3" s="114" t="s">
        <v>53</v>
      </c>
      <c r="N3" s="114" t="s">
        <v>53</v>
      </c>
      <c r="O3" s="114" t="s">
        <v>53</v>
      </c>
      <c r="P3" s="114" t="s">
        <v>53</v>
      </c>
      <c r="Q3" s="114" t="s">
        <v>54</v>
      </c>
      <c r="R3" s="127"/>
      <c r="S3" s="121"/>
      <c r="T3" s="122"/>
      <c r="U3" s="121"/>
      <c r="V3" s="122"/>
      <c r="W3" s="142"/>
    </row>
    <row r="4" spans="1:23" ht="41.25" customHeight="1">
      <c r="A4" s="131"/>
      <c r="B4" s="118"/>
      <c r="C4" s="118"/>
      <c r="D4" s="118"/>
      <c r="E4" s="63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28"/>
      <c r="S4" s="123"/>
      <c r="T4" s="124"/>
      <c r="U4" s="123"/>
      <c r="V4" s="124"/>
      <c r="W4" s="143"/>
    </row>
    <row r="5" spans="1:23" ht="24" customHeight="1">
      <c r="A5" s="64"/>
      <c r="B5" s="64" t="s">
        <v>20</v>
      </c>
      <c r="C5" s="74" t="s">
        <v>60</v>
      </c>
      <c r="D5" s="66"/>
      <c r="E5" s="64">
        <v>1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12">
        <f>SUM(F5:Q5)</f>
        <v>0</v>
      </c>
      <c r="S5" s="13">
        <f>R5-Q5</f>
        <v>0</v>
      </c>
      <c r="T5" s="48" t="str">
        <f>IF(S5&gt;7,"справился","не справился")</f>
        <v>не справился</v>
      </c>
      <c r="U5" s="11">
        <f>Q5</f>
        <v>0</v>
      </c>
      <c r="V5" s="48" t="str">
        <f>IF(U5&gt;1,"справился","не справился")</f>
        <v>не справился</v>
      </c>
      <c r="W5" s="48">
        <f>IF(R5&gt;12,5,IF(R5&gt;9,4,IF(R5&gt;7,3,2)))</f>
        <v>2</v>
      </c>
    </row>
    <row r="6" spans="1:23" ht="24" customHeight="1">
      <c r="A6" s="68"/>
      <c r="B6" s="64" t="s">
        <v>20</v>
      </c>
      <c r="C6" s="74" t="s">
        <v>60</v>
      </c>
      <c r="D6" s="66"/>
      <c r="E6" s="68">
        <v>2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12">
        <f>SUM(F6:Q6)</f>
        <v>0</v>
      </c>
      <c r="S6" s="13">
        <f aca="true" t="shared" si="0" ref="S6:S32">R6-Q6</f>
        <v>0</v>
      </c>
      <c r="T6" s="48" t="str">
        <f aca="true" t="shared" si="1" ref="T6:T32">IF(S6&gt;7,"справился","не справился")</f>
        <v>не справился</v>
      </c>
      <c r="U6" s="11">
        <f aca="true" t="shared" si="2" ref="U6:U32">Q6</f>
        <v>0</v>
      </c>
      <c r="V6" s="48" t="str">
        <f aca="true" t="shared" si="3" ref="V6:V32">IF(U6&gt;1,"справился","не справился")</f>
        <v>не справился</v>
      </c>
      <c r="W6" s="48">
        <f aca="true" t="shared" si="4" ref="W6:W32">IF(R6&gt;12,5,IF(R6&gt;9,4,IF(R6&gt;7,3,2)))</f>
        <v>2</v>
      </c>
    </row>
    <row r="7" spans="1:23" ht="24" customHeight="1">
      <c r="A7" s="68"/>
      <c r="B7" s="64" t="s">
        <v>20</v>
      </c>
      <c r="C7" s="74" t="s">
        <v>60</v>
      </c>
      <c r="D7" s="66"/>
      <c r="E7" s="68">
        <v>1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12">
        <f aca="true" t="shared" si="5" ref="R7:R32">SUM(F7:Q7)</f>
        <v>0</v>
      </c>
      <c r="S7" s="13">
        <f t="shared" si="0"/>
        <v>0</v>
      </c>
      <c r="T7" s="48" t="str">
        <f t="shared" si="1"/>
        <v>не справился</v>
      </c>
      <c r="U7" s="11">
        <f t="shared" si="2"/>
        <v>0</v>
      </c>
      <c r="V7" s="48" t="str">
        <f t="shared" si="3"/>
        <v>не справился</v>
      </c>
      <c r="W7" s="48">
        <f t="shared" si="4"/>
        <v>2</v>
      </c>
    </row>
    <row r="8" spans="1:23" ht="24" customHeight="1">
      <c r="A8" s="68"/>
      <c r="B8" s="64" t="s">
        <v>20</v>
      </c>
      <c r="C8" s="74" t="s">
        <v>60</v>
      </c>
      <c r="D8" s="66"/>
      <c r="E8" s="68">
        <v>2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12">
        <f t="shared" si="5"/>
        <v>0</v>
      </c>
      <c r="S8" s="13">
        <f t="shared" si="0"/>
        <v>0</v>
      </c>
      <c r="T8" s="48" t="str">
        <f t="shared" si="1"/>
        <v>не справился</v>
      </c>
      <c r="U8" s="11">
        <f t="shared" si="2"/>
        <v>0</v>
      </c>
      <c r="V8" s="48" t="str">
        <f t="shared" si="3"/>
        <v>не справился</v>
      </c>
      <c r="W8" s="48">
        <f t="shared" si="4"/>
        <v>2</v>
      </c>
    </row>
    <row r="9" spans="1:23" ht="24" customHeight="1">
      <c r="A9" s="68"/>
      <c r="B9" s="64" t="s">
        <v>20</v>
      </c>
      <c r="C9" s="74" t="s">
        <v>60</v>
      </c>
      <c r="D9" s="66"/>
      <c r="E9" s="68">
        <v>2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12">
        <f t="shared" si="5"/>
        <v>0</v>
      </c>
      <c r="S9" s="13">
        <f t="shared" si="0"/>
        <v>0</v>
      </c>
      <c r="T9" s="48" t="str">
        <f t="shared" si="1"/>
        <v>не справился</v>
      </c>
      <c r="U9" s="11">
        <f t="shared" si="2"/>
        <v>0</v>
      </c>
      <c r="V9" s="48" t="str">
        <f t="shared" si="3"/>
        <v>не справился</v>
      </c>
      <c r="W9" s="48">
        <f t="shared" si="4"/>
        <v>2</v>
      </c>
    </row>
    <row r="10" spans="1:23" ht="24" customHeight="1">
      <c r="A10" s="68"/>
      <c r="B10" s="64" t="s">
        <v>20</v>
      </c>
      <c r="C10" s="74" t="s">
        <v>60</v>
      </c>
      <c r="D10" s="66"/>
      <c r="E10" s="68">
        <v>2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12">
        <f t="shared" si="5"/>
        <v>0</v>
      </c>
      <c r="S10" s="13">
        <f t="shared" si="0"/>
        <v>0</v>
      </c>
      <c r="T10" s="48" t="str">
        <f t="shared" si="1"/>
        <v>не справился</v>
      </c>
      <c r="U10" s="11">
        <f t="shared" si="2"/>
        <v>0</v>
      </c>
      <c r="V10" s="48" t="str">
        <f t="shared" si="3"/>
        <v>не справился</v>
      </c>
      <c r="W10" s="48">
        <f t="shared" si="4"/>
        <v>2</v>
      </c>
    </row>
    <row r="11" spans="1:23" ht="24" customHeight="1">
      <c r="A11" s="68"/>
      <c r="B11" s="64" t="s">
        <v>20</v>
      </c>
      <c r="C11" s="74" t="s">
        <v>60</v>
      </c>
      <c r="D11" s="66"/>
      <c r="E11" s="68">
        <v>2</v>
      </c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12">
        <f t="shared" si="5"/>
        <v>0</v>
      </c>
      <c r="S11" s="13">
        <f t="shared" si="0"/>
        <v>0</v>
      </c>
      <c r="T11" s="48" t="str">
        <f t="shared" si="1"/>
        <v>не справился</v>
      </c>
      <c r="U11" s="11">
        <f t="shared" si="2"/>
        <v>0</v>
      </c>
      <c r="V11" s="48" t="str">
        <f t="shared" si="3"/>
        <v>не справился</v>
      </c>
      <c r="W11" s="48">
        <f t="shared" si="4"/>
        <v>2</v>
      </c>
    </row>
    <row r="12" spans="1:23" ht="24" customHeight="1">
      <c r="A12" s="68"/>
      <c r="B12" s="64" t="s">
        <v>20</v>
      </c>
      <c r="C12" s="74" t="s">
        <v>60</v>
      </c>
      <c r="D12" s="66"/>
      <c r="E12" s="68">
        <v>2</v>
      </c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12">
        <f t="shared" si="5"/>
        <v>0</v>
      </c>
      <c r="S12" s="13">
        <f t="shared" si="0"/>
        <v>0</v>
      </c>
      <c r="T12" s="48" t="str">
        <f t="shared" si="1"/>
        <v>не справился</v>
      </c>
      <c r="U12" s="11">
        <f t="shared" si="2"/>
        <v>0</v>
      </c>
      <c r="V12" s="48" t="str">
        <f t="shared" si="3"/>
        <v>не справился</v>
      </c>
      <c r="W12" s="48">
        <f t="shared" si="4"/>
        <v>2</v>
      </c>
    </row>
    <row r="13" spans="1:23" ht="24" customHeight="1">
      <c r="A13" s="68"/>
      <c r="B13" s="64" t="s">
        <v>20</v>
      </c>
      <c r="C13" s="74" t="s">
        <v>60</v>
      </c>
      <c r="D13" s="66"/>
      <c r="E13" s="68">
        <v>2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12">
        <f t="shared" si="5"/>
        <v>0</v>
      </c>
      <c r="S13" s="13">
        <f t="shared" si="0"/>
        <v>0</v>
      </c>
      <c r="T13" s="48" t="str">
        <f t="shared" si="1"/>
        <v>не справился</v>
      </c>
      <c r="U13" s="11">
        <f t="shared" si="2"/>
        <v>0</v>
      </c>
      <c r="V13" s="48" t="str">
        <f t="shared" si="3"/>
        <v>не справился</v>
      </c>
      <c r="W13" s="48">
        <f t="shared" si="4"/>
        <v>2</v>
      </c>
    </row>
    <row r="14" spans="1:23" ht="24" customHeight="1">
      <c r="A14" s="68"/>
      <c r="B14" s="64" t="s">
        <v>20</v>
      </c>
      <c r="C14" s="74" t="s">
        <v>60</v>
      </c>
      <c r="D14" s="66"/>
      <c r="E14" s="68">
        <v>2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12">
        <f t="shared" si="5"/>
        <v>0</v>
      </c>
      <c r="S14" s="13">
        <f t="shared" si="0"/>
        <v>0</v>
      </c>
      <c r="T14" s="48" t="str">
        <f t="shared" si="1"/>
        <v>не справился</v>
      </c>
      <c r="U14" s="11">
        <f t="shared" si="2"/>
        <v>0</v>
      </c>
      <c r="V14" s="48" t="str">
        <f t="shared" si="3"/>
        <v>не справился</v>
      </c>
      <c r="W14" s="48">
        <f t="shared" si="4"/>
        <v>2</v>
      </c>
    </row>
    <row r="15" spans="1:23" ht="24" customHeight="1">
      <c r="A15" s="68"/>
      <c r="B15" s="64" t="s">
        <v>20</v>
      </c>
      <c r="C15" s="74" t="s">
        <v>60</v>
      </c>
      <c r="D15" s="66"/>
      <c r="E15" s="68">
        <v>2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12">
        <f t="shared" si="5"/>
        <v>0</v>
      </c>
      <c r="S15" s="13">
        <f t="shared" si="0"/>
        <v>0</v>
      </c>
      <c r="T15" s="48" t="str">
        <f t="shared" si="1"/>
        <v>не справился</v>
      </c>
      <c r="U15" s="11">
        <f t="shared" si="2"/>
        <v>0</v>
      </c>
      <c r="V15" s="48" t="str">
        <f t="shared" si="3"/>
        <v>не справился</v>
      </c>
      <c r="W15" s="48">
        <f t="shared" si="4"/>
        <v>2</v>
      </c>
    </row>
    <row r="16" spans="1:23" ht="24" customHeight="1">
      <c r="A16" s="68"/>
      <c r="B16" s="64" t="s">
        <v>20</v>
      </c>
      <c r="C16" s="74" t="s">
        <v>60</v>
      </c>
      <c r="D16" s="66"/>
      <c r="E16" s="68">
        <v>2</v>
      </c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12">
        <f t="shared" si="5"/>
        <v>0</v>
      </c>
      <c r="S16" s="13">
        <f t="shared" si="0"/>
        <v>0</v>
      </c>
      <c r="T16" s="48" t="str">
        <f t="shared" si="1"/>
        <v>не справился</v>
      </c>
      <c r="U16" s="11">
        <f t="shared" si="2"/>
        <v>0</v>
      </c>
      <c r="V16" s="48" t="str">
        <f t="shared" si="3"/>
        <v>не справился</v>
      </c>
      <c r="W16" s="48">
        <f t="shared" si="4"/>
        <v>2</v>
      </c>
    </row>
    <row r="17" spans="1:23" ht="24" customHeight="1">
      <c r="A17" s="68"/>
      <c r="B17" s="64" t="s">
        <v>20</v>
      </c>
      <c r="C17" s="74" t="s">
        <v>60</v>
      </c>
      <c r="D17" s="66"/>
      <c r="E17" s="68">
        <v>2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12">
        <f t="shared" si="5"/>
        <v>0</v>
      </c>
      <c r="S17" s="13">
        <f t="shared" si="0"/>
        <v>0</v>
      </c>
      <c r="T17" s="48" t="str">
        <f t="shared" si="1"/>
        <v>не справился</v>
      </c>
      <c r="U17" s="11">
        <f t="shared" si="2"/>
        <v>0</v>
      </c>
      <c r="V17" s="48" t="str">
        <f t="shared" si="3"/>
        <v>не справился</v>
      </c>
      <c r="W17" s="48">
        <f t="shared" si="4"/>
        <v>2</v>
      </c>
    </row>
    <row r="18" spans="1:23" ht="24" customHeight="1">
      <c r="A18" s="68"/>
      <c r="B18" s="64" t="s">
        <v>20</v>
      </c>
      <c r="C18" s="74" t="s">
        <v>60</v>
      </c>
      <c r="D18" s="66"/>
      <c r="E18" s="68">
        <v>2</v>
      </c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12">
        <f t="shared" si="5"/>
        <v>0</v>
      </c>
      <c r="S18" s="13">
        <f t="shared" si="0"/>
        <v>0</v>
      </c>
      <c r="T18" s="48" t="str">
        <f t="shared" si="1"/>
        <v>не справился</v>
      </c>
      <c r="U18" s="11">
        <f t="shared" si="2"/>
        <v>0</v>
      </c>
      <c r="V18" s="48" t="str">
        <f t="shared" si="3"/>
        <v>не справился</v>
      </c>
      <c r="W18" s="48">
        <f t="shared" si="4"/>
        <v>2</v>
      </c>
    </row>
    <row r="19" spans="1:23" ht="24" customHeight="1">
      <c r="A19" s="68"/>
      <c r="B19" s="64" t="s">
        <v>20</v>
      </c>
      <c r="C19" s="74" t="s">
        <v>60</v>
      </c>
      <c r="D19" s="66"/>
      <c r="E19" s="68">
        <v>2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12">
        <f t="shared" si="5"/>
        <v>0</v>
      </c>
      <c r="S19" s="13">
        <f t="shared" si="0"/>
        <v>0</v>
      </c>
      <c r="T19" s="48" t="str">
        <f t="shared" si="1"/>
        <v>не справился</v>
      </c>
      <c r="U19" s="11">
        <f t="shared" si="2"/>
        <v>0</v>
      </c>
      <c r="V19" s="48" t="str">
        <f t="shared" si="3"/>
        <v>не справился</v>
      </c>
      <c r="W19" s="48">
        <f t="shared" si="4"/>
        <v>2</v>
      </c>
    </row>
    <row r="20" spans="1:23" ht="24" customHeight="1">
      <c r="A20" s="68"/>
      <c r="B20" s="64" t="s">
        <v>20</v>
      </c>
      <c r="C20" s="74" t="s">
        <v>60</v>
      </c>
      <c r="D20" s="66"/>
      <c r="E20" s="68">
        <v>1</v>
      </c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2">
        <f t="shared" si="5"/>
        <v>0</v>
      </c>
      <c r="S20" s="13">
        <f t="shared" si="0"/>
        <v>0</v>
      </c>
      <c r="T20" s="48" t="str">
        <f t="shared" si="1"/>
        <v>не справился</v>
      </c>
      <c r="U20" s="11">
        <f t="shared" si="2"/>
        <v>0</v>
      </c>
      <c r="V20" s="48" t="str">
        <f t="shared" si="3"/>
        <v>не справился</v>
      </c>
      <c r="W20" s="48">
        <f t="shared" si="4"/>
        <v>2</v>
      </c>
    </row>
    <row r="21" spans="1:23" ht="24" customHeight="1">
      <c r="A21" s="68"/>
      <c r="B21" s="64" t="s">
        <v>20</v>
      </c>
      <c r="C21" s="74" t="s">
        <v>60</v>
      </c>
      <c r="D21" s="66"/>
      <c r="E21" s="68">
        <v>1</v>
      </c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12">
        <f t="shared" si="5"/>
        <v>0</v>
      </c>
      <c r="S21" s="13">
        <f t="shared" si="0"/>
        <v>0</v>
      </c>
      <c r="T21" s="48" t="str">
        <f t="shared" si="1"/>
        <v>не справился</v>
      </c>
      <c r="U21" s="11">
        <f t="shared" si="2"/>
        <v>0</v>
      </c>
      <c r="V21" s="48" t="str">
        <f t="shared" si="3"/>
        <v>не справился</v>
      </c>
      <c r="W21" s="48">
        <f t="shared" si="4"/>
        <v>2</v>
      </c>
    </row>
    <row r="22" spans="1:23" ht="24" customHeight="1">
      <c r="A22" s="68"/>
      <c r="B22" s="64" t="s">
        <v>20</v>
      </c>
      <c r="C22" s="74" t="s">
        <v>60</v>
      </c>
      <c r="D22" s="66"/>
      <c r="E22" s="68">
        <v>1</v>
      </c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12">
        <f t="shared" si="5"/>
        <v>0</v>
      </c>
      <c r="S22" s="13">
        <f t="shared" si="0"/>
        <v>0</v>
      </c>
      <c r="T22" s="48" t="str">
        <f t="shared" si="1"/>
        <v>не справился</v>
      </c>
      <c r="U22" s="11">
        <f t="shared" si="2"/>
        <v>0</v>
      </c>
      <c r="V22" s="48" t="str">
        <f t="shared" si="3"/>
        <v>не справился</v>
      </c>
      <c r="W22" s="48">
        <f t="shared" si="4"/>
        <v>2</v>
      </c>
    </row>
    <row r="23" spans="1:23" ht="24" customHeight="1">
      <c r="A23" s="68"/>
      <c r="B23" s="64" t="s">
        <v>20</v>
      </c>
      <c r="C23" s="74" t="s">
        <v>60</v>
      </c>
      <c r="D23" s="66"/>
      <c r="E23" s="68">
        <v>1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12">
        <f t="shared" si="5"/>
        <v>0</v>
      </c>
      <c r="S23" s="13">
        <f t="shared" si="0"/>
        <v>0</v>
      </c>
      <c r="T23" s="48" t="str">
        <f t="shared" si="1"/>
        <v>не справился</v>
      </c>
      <c r="U23" s="11">
        <f t="shared" si="2"/>
        <v>0</v>
      </c>
      <c r="V23" s="48" t="str">
        <f t="shared" si="3"/>
        <v>не справился</v>
      </c>
      <c r="W23" s="48">
        <f t="shared" si="4"/>
        <v>2</v>
      </c>
    </row>
    <row r="24" spans="1:23" ht="24" customHeight="1">
      <c r="A24" s="68"/>
      <c r="B24" s="64" t="s">
        <v>20</v>
      </c>
      <c r="C24" s="74" t="s">
        <v>60</v>
      </c>
      <c r="D24" s="66"/>
      <c r="E24" s="68">
        <v>1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12">
        <f t="shared" si="5"/>
        <v>0</v>
      </c>
      <c r="S24" s="13">
        <f t="shared" si="0"/>
        <v>0</v>
      </c>
      <c r="T24" s="48" t="str">
        <f t="shared" si="1"/>
        <v>не справился</v>
      </c>
      <c r="U24" s="11">
        <f t="shared" si="2"/>
        <v>0</v>
      </c>
      <c r="V24" s="48" t="str">
        <f t="shared" si="3"/>
        <v>не справился</v>
      </c>
      <c r="W24" s="48">
        <f t="shared" si="4"/>
        <v>2</v>
      </c>
    </row>
    <row r="25" spans="1:23" ht="24" customHeight="1">
      <c r="A25" s="68"/>
      <c r="B25" s="64" t="s">
        <v>20</v>
      </c>
      <c r="C25" s="74" t="s">
        <v>60</v>
      </c>
      <c r="D25" s="66"/>
      <c r="E25" s="68">
        <v>1</v>
      </c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12">
        <f t="shared" si="5"/>
        <v>0</v>
      </c>
      <c r="S25" s="13">
        <f t="shared" si="0"/>
        <v>0</v>
      </c>
      <c r="T25" s="48" t="str">
        <f t="shared" si="1"/>
        <v>не справился</v>
      </c>
      <c r="U25" s="11">
        <f t="shared" si="2"/>
        <v>0</v>
      </c>
      <c r="V25" s="48" t="str">
        <f t="shared" si="3"/>
        <v>не справился</v>
      </c>
      <c r="W25" s="48">
        <f t="shared" si="4"/>
        <v>2</v>
      </c>
    </row>
    <row r="26" spans="1:23" ht="24" customHeight="1">
      <c r="A26" s="68"/>
      <c r="B26" s="64" t="s">
        <v>20</v>
      </c>
      <c r="C26" s="74" t="s">
        <v>60</v>
      </c>
      <c r="D26" s="66"/>
      <c r="E26" s="68">
        <v>1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12">
        <f t="shared" si="5"/>
        <v>0</v>
      </c>
      <c r="S26" s="13">
        <f t="shared" si="0"/>
        <v>0</v>
      </c>
      <c r="T26" s="48" t="str">
        <f t="shared" si="1"/>
        <v>не справился</v>
      </c>
      <c r="U26" s="11">
        <f t="shared" si="2"/>
        <v>0</v>
      </c>
      <c r="V26" s="48" t="str">
        <f t="shared" si="3"/>
        <v>не справился</v>
      </c>
      <c r="W26" s="48">
        <f t="shared" si="4"/>
        <v>2</v>
      </c>
    </row>
    <row r="27" spans="1:23" ht="24" customHeight="1">
      <c r="A27" s="68"/>
      <c r="B27" s="64" t="s">
        <v>20</v>
      </c>
      <c r="C27" s="74" t="s">
        <v>60</v>
      </c>
      <c r="D27" s="66"/>
      <c r="E27" s="68">
        <v>1</v>
      </c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12">
        <f t="shared" si="5"/>
        <v>0</v>
      </c>
      <c r="S27" s="13">
        <f t="shared" si="0"/>
        <v>0</v>
      </c>
      <c r="T27" s="48" t="str">
        <f t="shared" si="1"/>
        <v>не справился</v>
      </c>
      <c r="U27" s="11">
        <f t="shared" si="2"/>
        <v>0</v>
      </c>
      <c r="V27" s="48" t="str">
        <f t="shared" si="3"/>
        <v>не справился</v>
      </c>
      <c r="W27" s="48">
        <f t="shared" si="4"/>
        <v>2</v>
      </c>
    </row>
    <row r="28" spans="1:23" ht="24" customHeight="1">
      <c r="A28" s="68"/>
      <c r="B28" s="64" t="s">
        <v>20</v>
      </c>
      <c r="C28" s="74" t="s">
        <v>60</v>
      </c>
      <c r="D28" s="66"/>
      <c r="E28" s="68">
        <v>1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12">
        <f t="shared" si="5"/>
        <v>0</v>
      </c>
      <c r="S28" s="13">
        <f t="shared" si="0"/>
        <v>0</v>
      </c>
      <c r="T28" s="48" t="str">
        <f t="shared" si="1"/>
        <v>не справился</v>
      </c>
      <c r="U28" s="11">
        <f t="shared" si="2"/>
        <v>0</v>
      </c>
      <c r="V28" s="48" t="str">
        <f t="shared" si="3"/>
        <v>не справился</v>
      </c>
      <c r="W28" s="48">
        <f t="shared" si="4"/>
        <v>2</v>
      </c>
    </row>
    <row r="29" spans="1:23" ht="24" customHeight="1">
      <c r="A29" s="68"/>
      <c r="B29" s="64" t="s">
        <v>20</v>
      </c>
      <c r="C29" s="74" t="s">
        <v>60</v>
      </c>
      <c r="D29" s="66"/>
      <c r="E29" s="68">
        <v>1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12">
        <f t="shared" si="5"/>
        <v>0</v>
      </c>
      <c r="S29" s="13">
        <f t="shared" si="0"/>
        <v>0</v>
      </c>
      <c r="T29" s="48" t="str">
        <f t="shared" si="1"/>
        <v>не справился</v>
      </c>
      <c r="U29" s="11">
        <f t="shared" si="2"/>
        <v>0</v>
      </c>
      <c r="V29" s="48" t="str">
        <f t="shared" si="3"/>
        <v>не справился</v>
      </c>
      <c r="W29" s="48">
        <f t="shared" si="4"/>
        <v>2</v>
      </c>
    </row>
    <row r="30" spans="1:23" ht="24" customHeight="1">
      <c r="A30" s="68"/>
      <c r="B30" s="64" t="s">
        <v>20</v>
      </c>
      <c r="C30" s="74" t="s">
        <v>60</v>
      </c>
      <c r="D30" s="66"/>
      <c r="E30" s="68">
        <v>1</v>
      </c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12">
        <f t="shared" si="5"/>
        <v>0</v>
      </c>
      <c r="S30" s="13">
        <f t="shared" si="0"/>
        <v>0</v>
      </c>
      <c r="T30" s="48" t="str">
        <f t="shared" si="1"/>
        <v>не справился</v>
      </c>
      <c r="U30" s="11">
        <f t="shared" si="2"/>
        <v>0</v>
      </c>
      <c r="V30" s="48" t="str">
        <f t="shared" si="3"/>
        <v>не справился</v>
      </c>
      <c r="W30" s="48">
        <f t="shared" si="4"/>
        <v>2</v>
      </c>
    </row>
    <row r="31" spans="1:23" ht="24" customHeight="1">
      <c r="A31" s="68"/>
      <c r="B31" s="64" t="s">
        <v>20</v>
      </c>
      <c r="C31" s="74" t="s">
        <v>60</v>
      </c>
      <c r="D31" s="66"/>
      <c r="E31" s="68">
        <v>1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12">
        <f t="shared" si="5"/>
        <v>0</v>
      </c>
      <c r="S31" s="13">
        <f t="shared" si="0"/>
        <v>0</v>
      </c>
      <c r="T31" s="48" t="str">
        <f t="shared" si="1"/>
        <v>не справился</v>
      </c>
      <c r="U31" s="11">
        <f t="shared" si="2"/>
        <v>0</v>
      </c>
      <c r="V31" s="48" t="str">
        <f t="shared" si="3"/>
        <v>не справился</v>
      </c>
      <c r="W31" s="48">
        <f t="shared" si="4"/>
        <v>2</v>
      </c>
    </row>
    <row r="32" spans="1:23" ht="29.25" customHeight="1" thickBot="1">
      <c r="A32" s="70"/>
      <c r="B32" s="64" t="s">
        <v>20</v>
      </c>
      <c r="C32" s="74" t="s">
        <v>60</v>
      </c>
      <c r="D32" s="71"/>
      <c r="E32" s="72">
        <v>1</v>
      </c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12">
        <f t="shared" si="5"/>
        <v>0</v>
      </c>
      <c r="S32" s="13">
        <f t="shared" si="0"/>
        <v>0</v>
      </c>
      <c r="T32" s="48" t="str">
        <f t="shared" si="1"/>
        <v>не справился</v>
      </c>
      <c r="U32" s="11">
        <f t="shared" si="2"/>
        <v>0</v>
      </c>
      <c r="V32" s="48" t="str">
        <f t="shared" si="3"/>
        <v>не справился</v>
      </c>
      <c r="W32" s="48">
        <f t="shared" si="4"/>
        <v>2</v>
      </c>
    </row>
    <row r="33" spans="1:23" ht="29.25" customHeight="1" thickTop="1">
      <c r="A33" s="104" t="s">
        <v>57</v>
      </c>
      <c r="B33" s="105"/>
      <c r="C33" s="105"/>
      <c r="D33" s="49">
        <v>28</v>
      </c>
      <c r="E33" s="47"/>
      <c r="F33" s="44">
        <f>SUM(F5:F32)</f>
        <v>0</v>
      </c>
      <c r="G33" s="44">
        <f aca="true" t="shared" si="6" ref="G33:Q33">SUM(G5:G32)</f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0</v>
      </c>
      <c r="M33" s="44">
        <f t="shared" si="6"/>
        <v>0</v>
      </c>
      <c r="N33" s="44">
        <f t="shared" si="6"/>
        <v>0</v>
      </c>
      <c r="O33" s="44">
        <f t="shared" si="6"/>
        <v>0</v>
      </c>
      <c r="P33" s="44">
        <f t="shared" si="6"/>
        <v>0</v>
      </c>
      <c r="Q33" s="44">
        <f t="shared" si="6"/>
        <v>0</v>
      </c>
      <c r="R33" s="44"/>
      <c r="S33" s="106" t="s">
        <v>65</v>
      </c>
      <c r="T33" s="107"/>
      <c r="U33" s="107"/>
      <c r="V33" s="107"/>
      <c r="W33" s="107"/>
    </row>
    <row r="34" spans="1:23" ht="29.25" customHeight="1">
      <c r="A34" s="76"/>
      <c r="B34" s="77"/>
      <c r="C34" s="77"/>
      <c r="D34" s="49"/>
      <c r="E34" s="47"/>
      <c r="F34" s="11">
        <f>$D33</f>
        <v>28</v>
      </c>
      <c r="G34" s="11">
        <f aca="true" t="shared" si="7" ref="G34:P34">$D33</f>
        <v>28</v>
      </c>
      <c r="H34" s="11">
        <f t="shared" si="7"/>
        <v>28</v>
      </c>
      <c r="I34" s="11">
        <f t="shared" si="7"/>
        <v>28</v>
      </c>
      <c r="J34" s="11">
        <f t="shared" si="7"/>
        <v>28</v>
      </c>
      <c r="K34" s="11">
        <f t="shared" si="7"/>
        <v>28</v>
      </c>
      <c r="L34" s="11">
        <f t="shared" si="7"/>
        <v>28</v>
      </c>
      <c r="M34" s="11">
        <f t="shared" si="7"/>
        <v>28</v>
      </c>
      <c r="N34" s="11">
        <f t="shared" si="7"/>
        <v>28</v>
      </c>
      <c r="O34" s="11">
        <f t="shared" si="7"/>
        <v>28</v>
      </c>
      <c r="P34" s="11">
        <f t="shared" si="7"/>
        <v>28</v>
      </c>
      <c r="Q34" s="11">
        <f>$D33*2</f>
        <v>56</v>
      </c>
      <c r="R34" s="11"/>
      <c r="S34" s="108" t="s">
        <v>64</v>
      </c>
      <c r="T34" s="109"/>
      <c r="U34" s="109"/>
      <c r="V34" s="109"/>
      <c r="W34" s="109"/>
    </row>
    <row r="35" spans="1:18" ht="12.75" customHeight="1">
      <c r="A35" s="110" t="s">
        <v>19</v>
      </c>
      <c r="B35" s="111"/>
      <c r="C35" s="111"/>
      <c r="D35" s="112"/>
      <c r="E35" s="18"/>
      <c r="F35" s="78">
        <f>F33/F34</f>
        <v>0</v>
      </c>
      <c r="G35" s="78">
        <f aca="true" t="shared" si="8" ref="G35:Q35">G33/G34</f>
        <v>0</v>
      </c>
      <c r="H35" s="78">
        <f t="shared" si="8"/>
        <v>0</v>
      </c>
      <c r="I35" s="78">
        <f t="shared" si="8"/>
        <v>0</v>
      </c>
      <c r="J35" s="78">
        <f t="shared" si="8"/>
        <v>0</v>
      </c>
      <c r="K35" s="78">
        <f t="shared" si="8"/>
        <v>0</v>
      </c>
      <c r="L35" s="78">
        <f t="shared" si="8"/>
        <v>0</v>
      </c>
      <c r="M35" s="78">
        <f t="shared" si="8"/>
        <v>0</v>
      </c>
      <c r="N35" s="78">
        <f t="shared" si="8"/>
        <v>0</v>
      </c>
      <c r="O35" s="78">
        <f t="shared" si="8"/>
        <v>0</v>
      </c>
      <c r="P35" s="78">
        <f t="shared" si="8"/>
        <v>0</v>
      </c>
      <c r="Q35" s="78">
        <f t="shared" si="8"/>
        <v>0</v>
      </c>
      <c r="R35" s="19"/>
    </row>
    <row r="36" spans="6:18" ht="12.75" customHeight="1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4"/>
    </row>
    <row r="37" spans="15:19" ht="21.75" customHeight="1">
      <c r="O37" s="113" t="s">
        <v>43</v>
      </c>
      <c r="P37" s="113"/>
      <c r="Q37" s="56" t="s">
        <v>13</v>
      </c>
      <c r="R37" s="45" t="s">
        <v>4</v>
      </c>
      <c r="S37" s="30"/>
    </row>
    <row r="38" spans="15:19" ht="12.75" customHeight="1">
      <c r="O38" s="29" t="s">
        <v>5</v>
      </c>
      <c r="P38" s="29"/>
      <c r="Q38" s="55">
        <f>COUNTIF(R5:R32,"&gt;=7")</f>
        <v>0</v>
      </c>
      <c r="R38" s="5"/>
      <c r="S38" s="31"/>
    </row>
    <row r="39" spans="15:19" ht="12.75" customHeight="1">
      <c r="O39" s="29" t="s">
        <v>6</v>
      </c>
      <c r="P39" s="29"/>
      <c r="Q39" s="55">
        <f>D33-Q38</f>
        <v>28</v>
      </c>
      <c r="R39" s="5"/>
      <c r="S39" s="31"/>
    </row>
    <row r="40" spans="6:18" ht="12.75" customHeight="1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4"/>
    </row>
    <row r="41" spans="15:18" ht="27.75" customHeight="1">
      <c r="O41" s="113" t="s">
        <v>22</v>
      </c>
      <c r="P41" s="113"/>
      <c r="Q41" s="56" t="s">
        <v>13</v>
      </c>
      <c r="R41" s="45" t="s">
        <v>4</v>
      </c>
    </row>
    <row r="42" spans="15:18" ht="12.75" customHeight="1">
      <c r="O42" s="103" t="s">
        <v>23</v>
      </c>
      <c r="P42" s="103"/>
      <c r="Q42" s="50">
        <f>COUNTIF(R5:R32,"&lt;9")</f>
        <v>28</v>
      </c>
      <c r="R42" s="6"/>
    </row>
    <row r="43" spans="15:18" ht="12.75" customHeight="1">
      <c r="O43" s="103" t="s">
        <v>24</v>
      </c>
      <c r="P43" s="103"/>
      <c r="Q43" s="50">
        <f>COUNTIF(R5:R32,"&lt;10")-Q42</f>
        <v>0</v>
      </c>
      <c r="R43" s="6"/>
    </row>
    <row r="44" spans="15:18" ht="12.75" customHeight="1">
      <c r="O44" s="103" t="s">
        <v>25</v>
      </c>
      <c r="P44" s="103"/>
      <c r="Q44" s="50">
        <f>COUNTIF(R5:R32,"&gt;=10")-Q45</f>
        <v>0</v>
      </c>
      <c r="R44" s="6"/>
    </row>
    <row r="45" spans="15:18" ht="12.75" customHeight="1">
      <c r="O45" s="103" t="s">
        <v>26</v>
      </c>
      <c r="P45" s="103"/>
      <c r="Q45" s="50">
        <f>COUNTIF(R5:R32,"&gt;=13")</f>
        <v>0</v>
      </c>
      <c r="R45" s="6"/>
    </row>
    <row r="46" spans="15:18" ht="12.75" customHeight="1">
      <c r="O46" s="103" t="s">
        <v>27</v>
      </c>
      <c r="P46" s="103"/>
      <c r="Q46" s="57">
        <f>SUM(Q44:Q45)</f>
        <v>0</v>
      </c>
      <c r="R46" s="22"/>
    </row>
  </sheetData>
  <sheetProtection sheet="1"/>
  <mergeCells count="33">
    <mergeCell ref="U1:V4"/>
    <mergeCell ref="W1:W4"/>
    <mergeCell ref="F3:F4"/>
    <mergeCell ref="G3:G4"/>
    <mergeCell ref="H3:H4"/>
    <mergeCell ref="I3:I4"/>
    <mergeCell ref="J3:J4"/>
    <mergeCell ref="K3:K4"/>
    <mergeCell ref="Q3:Q4"/>
    <mergeCell ref="F1:Q1"/>
    <mergeCell ref="R1:R4"/>
    <mergeCell ref="A1:A4"/>
    <mergeCell ref="B1:B4"/>
    <mergeCell ref="C1:C4"/>
    <mergeCell ref="D1:D4"/>
    <mergeCell ref="S1:T4"/>
    <mergeCell ref="E1:E2"/>
    <mergeCell ref="L3:L4"/>
    <mergeCell ref="M3:M4"/>
    <mergeCell ref="N3:N4"/>
    <mergeCell ref="O46:P46"/>
    <mergeCell ref="P3:P4"/>
    <mergeCell ref="A33:C33"/>
    <mergeCell ref="A35:D35"/>
    <mergeCell ref="O37:P37"/>
    <mergeCell ref="O41:P41"/>
    <mergeCell ref="O3:O4"/>
    <mergeCell ref="S33:W33"/>
    <mergeCell ref="S34:W34"/>
    <mergeCell ref="O42:P42"/>
    <mergeCell ref="O43:P43"/>
    <mergeCell ref="O44:P44"/>
    <mergeCell ref="O45:P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="80" zoomScaleNormal="80" zoomScalePageLayoutView="0" workbookViewId="0" topLeftCell="A1">
      <pane ySplit="2" topLeftCell="A27" activePane="bottomLeft" state="frozen"/>
      <selection pane="topLeft" activeCell="A1" sqref="A1"/>
      <selection pane="bottomLeft" activeCell="Q35" sqref="Q35"/>
    </sheetView>
  </sheetViews>
  <sheetFormatPr defaultColWidth="17.140625" defaultRowHeight="12.75" customHeight="1"/>
  <cols>
    <col min="1" max="1" width="15.8515625" style="1" customWidth="1"/>
    <col min="2" max="2" width="16.8515625" style="1" customWidth="1"/>
    <col min="3" max="3" width="6.00390625" style="1" customWidth="1"/>
    <col min="4" max="4" width="21.28125" style="1" customWidth="1"/>
    <col min="5" max="5" width="9.00390625" style="1" hidden="1" customWidth="1"/>
    <col min="6" max="6" width="6.140625" style="3" customWidth="1"/>
    <col min="7" max="7" width="6.00390625" style="3" customWidth="1"/>
    <col min="8" max="11" width="5.140625" style="3" customWidth="1"/>
    <col min="12" max="12" width="6.28125" style="3" customWidth="1"/>
    <col min="13" max="13" width="9.57421875" style="3" customWidth="1"/>
    <col min="14" max="15" width="5.140625" style="3" customWidth="1"/>
    <col min="16" max="16" width="6.7109375" style="3" customWidth="1"/>
    <col min="17" max="17" width="10.140625" style="3" customWidth="1"/>
    <col min="18" max="18" width="8.8515625" style="3" customWidth="1"/>
    <col min="19" max="19" width="8.57421875" style="3" customWidth="1"/>
    <col min="20" max="20" width="13.7109375" style="3" customWidth="1"/>
    <col min="21" max="21" width="13.421875" style="3" customWidth="1"/>
    <col min="22" max="22" width="14.57421875" style="3" customWidth="1"/>
    <col min="23" max="23" width="12.00390625" style="3" customWidth="1"/>
    <col min="24" max="16384" width="17.140625" style="3" customWidth="1"/>
  </cols>
  <sheetData>
    <row r="1" spans="1:23" ht="12.75" customHeight="1">
      <c r="A1" s="129" t="s">
        <v>8</v>
      </c>
      <c r="B1" s="116" t="s">
        <v>11</v>
      </c>
      <c r="C1" s="116" t="s">
        <v>9</v>
      </c>
      <c r="D1" s="116" t="s">
        <v>10</v>
      </c>
      <c r="E1" s="125" t="s">
        <v>1</v>
      </c>
      <c r="F1" s="125" t="s">
        <v>12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 t="s">
        <v>2</v>
      </c>
      <c r="S1" s="119" t="s">
        <v>55</v>
      </c>
      <c r="T1" s="120"/>
      <c r="U1" s="119" t="s">
        <v>56</v>
      </c>
      <c r="V1" s="120"/>
      <c r="W1" s="141" t="s">
        <v>30</v>
      </c>
    </row>
    <row r="2" spans="1:23" ht="255.75" customHeight="1">
      <c r="A2" s="130"/>
      <c r="B2" s="117"/>
      <c r="C2" s="117"/>
      <c r="D2" s="117"/>
      <c r="E2" s="125"/>
      <c r="F2" s="61" t="s">
        <v>31</v>
      </c>
      <c r="G2" s="62" t="s">
        <v>32</v>
      </c>
      <c r="H2" s="62" t="s">
        <v>33</v>
      </c>
      <c r="I2" s="62" t="s">
        <v>34</v>
      </c>
      <c r="J2" s="62" t="s">
        <v>35</v>
      </c>
      <c r="K2" s="62" t="s">
        <v>36</v>
      </c>
      <c r="L2" s="62" t="s">
        <v>37</v>
      </c>
      <c r="M2" s="62" t="s">
        <v>38</v>
      </c>
      <c r="N2" s="62" t="s">
        <v>39</v>
      </c>
      <c r="O2" s="62" t="s">
        <v>41</v>
      </c>
      <c r="P2" s="62" t="s">
        <v>40</v>
      </c>
      <c r="Q2" s="62" t="s">
        <v>42</v>
      </c>
      <c r="R2" s="127"/>
      <c r="S2" s="121"/>
      <c r="T2" s="122"/>
      <c r="U2" s="121"/>
      <c r="V2" s="122"/>
      <c r="W2" s="142"/>
    </row>
    <row r="3" spans="1:23" ht="12.75">
      <c r="A3" s="130"/>
      <c r="B3" s="117"/>
      <c r="C3" s="117"/>
      <c r="D3" s="117"/>
      <c r="E3" s="63"/>
      <c r="F3" s="114" t="s">
        <v>53</v>
      </c>
      <c r="G3" s="114" t="s">
        <v>53</v>
      </c>
      <c r="H3" s="114" t="s">
        <v>53</v>
      </c>
      <c r="I3" s="114" t="s">
        <v>53</v>
      </c>
      <c r="J3" s="114" t="s">
        <v>53</v>
      </c>
      <c r="K3" s="114" t="s">
        <v>53</v>
      </c>
      <c r="L3" s="114" t="s">
        <v>53</v>
      </c>
      <c r="M3" s="114" t="s">
        <v>53</v>
      </c>
      <c r="N3" s="114" t="s">
        <v>53</v>
      </c>
      <c r="O3" s="114" t="s">
        <v>53</v>
      </c>
      <c r="P3" s="114" t="s">
        <v>53</v>
      </c>
      <c r="Q3" s="114" t="s">
        <v>54</v>
      </c>
      <c r="R3" s="127"/>
      <c r="S3" s="121"/>
      <c r="T3" s="122"/>
      <c r="U3" s="121"/>
      <c r="V3" s="122"/>
      <c r="W3" s="142"/>
    </row>
    <row r="4" spans="1:23" ht="41.25" customHeight="1">
      <c r="A4" s="131"/>
      <c r="B4" s="118"/>
      <c r="C4" s="118"/>
      <c r="D4" s="118"/>
      <c r="E4" s="63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28"/>
      <c r="S4" s="123"/>
      <c r="T4" s="124"/>
      <c r="U4" s="123"/>
      <c r="V4" s="124"/>
      <c r="W4" s="143"/>
    </row>
    <row r="5" spans="1:23" ht="24" customHeight="1">
      <c r="A5" s="64"/>
      <c r="B5" s="64" t="s">
        <v>20</v>
      </c>
      <c r="C5" s="74" t="s">
        <v>60</v>
      </c>
      <c r="D5" s="66"/>
      <c r="E5" s="64">
        <v>1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12">
        <f>SUM(F5:Q5)</f>
        <v>0</v>
      </c>
      <c r="S5" s="13">
        <f>R5-Q5</f>
        <v>0</v>
      </c>
      <c r="T5" s="48" t="str">
        <f>IF(S5&gt;7,"справился","не справился")</f>
        <v>не справился</v>
      </c>
      <c r="U5" s="11">
        <f>Q5</f>
        <v>0</v>
      </c>
      <c r="V5" s="48" t="str">
        <f>IF(U5&gt;1,"справился","не справился")</f>
        <v>не справился</v>
      </c>
      <c r="W5" s="48">
        <f>IF(R5&gt;12,5,IF(R5&gt;9,4,IF(R5&gt;7,3,2)))</f>
        <v>2</v>
      </c>
    </row>
    <row r="6" spans="1:23" ht="24" customHeight="1">
      <c r="A6" s="68"/>
      <c r="B6" s="64" t="s">
        <v>20</v>
      </c>
      <c r="C6" s="74" t="s">
        <v>60</v>
      </c>
      <c r="D6" s="66"/>
      <c r="E6" s="68">
        <v>2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12">
        <f>SUM(F6:Q6)</f>
        <v>0</v>
      </c>
      <c r="S6" s="13">
        <f aca="true" t="shared" si="0" ref="S6:S32">R6-Q6</f>
        <v>0</v>
      </c>
      <c r="T6" s="48" t="str">
        <f aca="true" t="shared" si="1" ref="T6:T32">IF(S6&gt;7,"справился","не справился")</f>
        <v>не справился</v>
      </c>
      <c r="U6" s="11">
        <f aca="true" t="shared" si="2" ref="U6:U32">Q6</f>
        <v>0</v>
      </c>
      <c r="V6" s="48" t="str">
        <f aca="true" t="shared" si="3" ref="V6:V32">IF(U6&gt;1,"справился","не справился")</f>
        <v>не справился</v>
      </c>
      <c r="W6" s="48">
        <f aca="true" t="shared" si="4" ref="W6:W32">IF(R6&gt;12,5,IF(R6&gt;9,4,IF(R6&gt;7,3,2)))</f>
        <v>2</v>
      </c>
    </row>
    <row r="7" spans="1:23" ht="24" customHeight="1">
      <c r="A7" s="68"/>
      <c r="B7" s="64" t="s">
        <v>20</v>
      </c>
      <c r="C7" s="74" t="s">
        <v>60</v>
      </c>
      <c r="D7" s="66"/>
      <c r="E7" s="68">
        <v>1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12">
        <f aca="true" t="shared" si="5" ref="R7:R32">SUM(F7:Q7)</f>
        <v>0</v>
      </c>
      <c r="S7" s="13">
        <f t="shared" si="0"/>
        <v>0</v>
      </c>
      <c r="T7" s="48" t="str">
        <f t="shared" si="1"/>
        <v>не справился</v>
      </c>
      <c r="U7" s="11">
        <f t="shared" si="2"/>
        <v>0</v>
      </c>
      <c r="V7" s="48" t="str">
        <f t="shared" si="3"/>
        <v>не справился</v>
      </c>
      <c r="W7" s="48">
        <f t="shared" si="4"/>
        <v>2</v>
      </c>
    </row>
    <row r="8" spans="1:23" ht="24" customHeight="1">
      <c r="A8" s="68"/>
      <c r="B8" s="64" t="s">
        <v>20</v>
      </c>
      <c r="C8" s="74" t="s">
        <v>60</v>
      </c>
      <c r="D8" s="66"/>
      <c r="E8" s="68">
        <v>2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12">
        <f t="shared" si="5"/>
        <v>0</v>
      </c>
      <c r="S8" s="13">
        <f t="shared" si="0"/>
        <v>0</v>
      </c>
      <c r="T8" s="48" t="str">
        <f t="shared" si="1"/>
        <v>не справился</v>
      </c>
      <c r="U8" s="11">
        <f t="shared" si="2"/>
        <v>0</v>
      </c>
      <c r="V8" s="48" t="str">
        <f t="shared" si="3"/>
        <v>не справился</v>
      </c>
      <c r="W8" s="48">
        <f t="shared" si="4"/>
        <v>2</v>
      </c>
    </row>
    <row r="9" spans="1:23" ht="24" customHeight="1">
      <c r="A9" s="68"/>
      <c r="B9" s="64" t="s">
        <v>20</v>
      </c>
      <c r="C9" s="74" t="s">
        <v>60</v>
      </c>
      <c r="D9" s="66"/>
      <c r="E9" s="68">
        <v>2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12">
        <f t="shared" si="5"/>
        <v>0</v>
      </c>
      <c r="S9" s="13">
        <f t="shared" si="0"/>
        <v>0</v>
      </c>
      <c r="T9" s="48" t="str">
        <f t="shared" si="1"/>
        <v>не справился</v>
      </c>
      <c r="U9" s="11">
        <f t="shared" si="2"/>
        <v>0</v>
      </c>
      <c r="V9" s="48" t="str">
        <f t="shared" si="3"/>
        <v>не справился</v>
      </c>
      <c r="W9" s="48">
        <f t="shared" si="4"/>
        <v>2</v>
      </c>
    </row>
    <row r="10" spans="1:23" ht="24" customHeight="1">
      <c r="A10" s="68"/>
      <c r="B10" s="64" t="s">
        <v>20</v>
      </c>
      <c r="C10" s="74" t="s">
        <v>60</v>
      </c>
      <c r="D10" s="66"/>
      <c r="E10" s="68">
        <v>2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12">
        <f t="shared" si="5"/>
        <v>0</v>
      </c>
      <c r="S10" s="13">
        <f t="shared" si="0"/>
        <v>0</v>
      </c>
      <c r="T10" s="48" t="str">
        <f t="shared" si="1"/>
        <v>не справился</v>
      </c>
      <c r="U10" s="11">
        <f t="shared" si="2"/>
        <v>0</v>
      </c>
      <c r="V10" s="48" t="str">
        <f t="shared" si="3"/>
        <v>не справился</v>
      </c>
      <c r="W10" s="48">
        <f t="shared" si="4"/>
        <v>2</v>
      </c>
    </row>
    <row r="11" spans="1:23" ht="24" customHeight="1">
      <c r="A11" s="68"/>
      <c r="B11" s="64" t="s">
        <v>20</v>
      </c>
      <c r="C11" s="74" t="s">
        <v>60</v>
      </c>
      <c r="D11" s="66"/>
      <c r="E11" s="68">
        <v>2</v>
      </c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12">
        <f t="shared" si="5"/>
        <v>0</v>
      </c>
      <c r="S11" s="13">
        <f t="shared" si="0"/>
        <v>0</v>
      </c>
      <c r="T11" s="48" t="str">
        <f t="shared" si="1"/>
        <v>не справился</v>
      </c>
      <c r="U11" s="11">
        <f t="shared" si="2"/>
        <v>0</v>
      </c>
      <c r="V11" s="48" t="str">
        <f t="shared" si="3"/>
        <v>не справился</v>
      </c>
      <c r="W11" s="48">
        <f t="shared" si="4"/>
        <v>2</v>
      </c>
    </row>
    <row r="12" spans="1:23" ht="24" customHeight="1">
      <c r="A12" s="68"/>
      <c r="B12" s="64" t="s">
        <v>20</v>
      </c>
      <c r="C12" s="74" t="s">
        <v>60</v>
      </c>
      <c r="D12" s="66"/>
      <c r="E12" s="68">
        <v>2</v>
      </c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12">
        <f t="shared" si="5"/>
        <v>0</v>
      </c>
      <c r="S12" s="13">
        <f t="shared" si="0"/>
        <v>0</v>
      </c>
      <c r="T12" s="48" t="str">
        <f t="shared" si="1"/>
        <v>не справился</v>
      </c>
      <c r="U12" s="11">
        <f t="shared" si="2"/>
        <v>0</v>
      </c>
      <c r="V12" s="48" t="str">
        <f t="shared" si="3"/>
        <v>не справился</v>
      </c>
      <c r="W12" s="48">
        <f t="shared" si="4"/>
        <v>2</v>
      </c>
    </row>
    <row r="13" spans="1:23" ht="24" customHeight="1">
      <c r="A13" s="68"/>
      <c r="B13" s="64" t="s">
        <v>20</v>
      </c>
      <c r="C13" s="74" t="s">
        <v>60</v>
      </c>
      <c r="D13" s="66"/>
      <c r="E13" s="68">
        <v>2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12">
        <f t="shared" si="5"/>
        <v>0</v>
      </c>
      <c r="S13" s="13">
        <f t="shared" si="0"/>
        <v>0</v>
      </c>
      <c r="T13" s="48" t="str">
        <f t="shared" si="1"/>
        <v>не справился</v>
      </c>
      <c r="U13" s="11">
        <f t="shared" si="2"/>
        <v>0</v>
      </c>
      <c r="V13" s="48" t="str">
        <f t="shared" si="3"/>
        <v>не справился</v>
      </c>
      <c r="W13" s="48">
        <f t="shared" si="4"/>
        <v>2</v>
      </c>
    </row>
    <row r="14" spans="1:23" ht="24" customHeight="1">
      <c r="A14" s="68"/>
      <c r="B14" s="64" t="s">
        <v>20</v>
      </c>
      <c r="C14" s="74" t="s">
        <v>60</v>
      </c>
      <c r="D14" s="66"/>
      <c r="E14" s="68">
        <v>2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12">
        <f t="shared" si="5"/>
        <v>0</v>
      </c>
      <c r="S14" s="13">
        <f t="shared" si="0"/>
        <v>0</v>
      </c>
      <c r="T14" s="48" t="str">
        <f t="shared" si="1"/>
        <v>не справился</v>
      </c>
      <c r="U14" s="11">
        <f t="shared" si="2"/>
        <v>0</v>
      </c>
      <c r="V14" s="48" t="str">
        <f t="shared" si="3"/>
        <v>не справился</v>
      </c>
      <c r="W14" s="48">
        <f t="shared" si="4"/>
        <v>2</v>
      </c>
    </row>
    <row r="15" spans="1:23" ht="24" customHeight="1">
      <c r="A15" s="68"/>
      <c r="B15" s="64" t="s">
        <v>20</v>
      </c>
      <c r="C15" s="74" t="s">
        <v>61</v>
      </c>
      <c r="D15" s="66"/>
      <c r="E15" s="68">
        <v>2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12">
        <f t="shared" si="5"/>
        <v>0</v>
      </c>
      <c r="S15" s="13">
        <f t="shared" si="0"/>
        <v>0</v>
      </c>
      <c r="T15" s="48" t="str">
        <f t="shared" si="1"/>
        <v>не справился</v>
      </c>
      <c r="U15" s="11">
        <f t="shared" si="2"/>
        <v>0</v>
      </c>
      <c r="V15" s="48" t="str">
        <f t="shared" si="3"/>
        <v>не справился</v>
      </c>
      <c r="W15" s="48">
        <f t="shared" si="4"/>
        <v>2</v>
      </c>
    </row>
    <row r="16" spans="1:23" ht="24" customHeight="1">
      <c r="A16" s="68"/>
      <c r="B16" s="64" t="s">
        <v>20</v>
      </c>
      <c r="C16" s="74" t="s">
        <v>61</v>
      </c>
      <c r="D16" s="66"/>
      <c r="E16" s="68">
        <v>2</v>
      </c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12">
        <f t="shared" si="5"/>
        <v>0</v>
      </c>
      <c r="S16" s="13">
        <f t="shared" si="0"/>
        <v>0</v>
      </c>
      <c r="T16" s="48" t="str">
        <f t="shared" si="1"/>
        <v>не справился</v>
      </c>
      <c r="U16" s="11">
        <f t="shared" si="2"/>
        <v>0</v>
      </c>
      <c r="V16" s="48" t="str">
        <f t="shared" si="3"/>
        <v>не справился</v>
      </c>
      <c r="W16" s="48">
        <f t="shared" si="4"/>
        <v>2</v>
      </c>
    </row>
    <row r="17" spans="1:23" ht="24" customHeight="1">
      <c r="A17" s="68"/>
      <c r="B17" s="64" t="s">
        <v>20</v>
      </c>
      <c r="C17" s="74" t="s">
        <v>61</v>
      </c>
      <c r="D17" s="66"/>
      <c r="E17" s="68">
        <v>2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12">
        <f t="shared" si="5"/>
        <v>0</v>
      </c>
      <c r="S17" s="13">
        <f t="shared" si="0"/>
        <v>0</v>
      </c>
      <c r="T17" s="48" t="str">
        <f t="shared" si="1"/>
        <v>не справился</v>
      </c>
      <c r="U17" s="11">
        <f t="shared" si="2"/>
        <v>0</v>
      </c>
      <c r="V17" s="48" t="str">
        <f t="shared" si="3"/>
        <v>не справился</v>
      </c>
      <c r="W17" s="48">
        <f t="shared" si="4"/>
        <v>2</v>
      </c>
    </row>
    <row r="18" spans="1:23" ht="24" customHeight="1">
      <c r="A18" s="68"/>
      <c r="B18" s="64" t="s">
        <v>20</v>
      </c>
      <c r="C18" s="74" t="s">
        <v>61</v>
      </c>
      <c r="D18" s="66"/>
      <c r="E18" s="68">
        <v>2</v>
      </c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12">
        <f t="shared" si="5"/>
        <v>0</v>
      </c>
      <c r="S18" s="13">
        <f t="shared" si="0"/>
        <v>0</v>
      </c>
      <c r="T18" s="48" t="str">
        <f t="shared" si="1"/>
        <v>не справился</v>
      </c>
      <c r="U18" s="11">
        <f t="shared" si="2"/>
        <v>0</v>
      </c>
      <c r="V18" s="48" t="str">
        <f t="shared" si="3"/>
        <v>не справился</v>
      </c>
      <c r="W18" s="48">
        <f t="shared" si="4"/>
        <v>2</v>
      </c>
    </row>
    <row r="19" spans="1:23" ht="24" customHeight="1">
      <c r="A19" s="68"/>
      <c r="B19" s="64" t="s">
        <v>20</v>
      </c>
      <c r="C19" s="74" t="s">
        <v>61</v>
      </c>
      <c r="D19" s="66"/>
      <c r="E19" s="68">
        <v>2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12">
        <f t="shared" si="5"/>
        <v>0</v>
      </c>
      <c r="S19" s="13">
        <f t="shared" si="0"/>
        <v>0</v>
      </c>
      <c r="T19" s="48" t="str">
        <f t="shared" si="1"/>
        <v>не справился</v>
      </c>
      <c r="U19" s="11">
        <f t="shared" si="2"/>
        <v>0</v>
      </c>
      <c r="V19" s="48" t="str">
        <f t="shared" si="3"/>
        <v>не справился</v>
      </c>
      <c r="W19" s="48">
        <f t="shared" si="4"/>
        <v>2</v>
      </c>
    </row>
    <row r="20" spans="1:23" ht="24" customHeight="1">
      <c r="A20" s="68"/>
      <c r="B20" s="64" t="s">
        <v>20</v>
      </c>
      <c r="C20" s="74" t="s">
        <v>61</v>
      </c>
      <c r="D20" s="66"/>
      <c r="E20" s="68">
        <v>1</v>
      </c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2">
        <f t="shared" si="5"/>
        <v>0</v>
      </c>
      <c r="S20" s="13">
        <f t="shared" si="0"/>
        <v>0</v>
      </c>
      <c r="T20" s="48" t="str">
        <f t="shared" si="1"/>
        <v>не справился</v>
      </c>
      <c r="U20" s="11">
        <f t="shared" si="2"/>
        <v>0</v>
      </c>
      <c r="V20" s="48" t="str">
        <f t="shared" si="3"/>
        <v>не справился</v>
      </c>
      <c r="W20" s="48">
        <f t="shared" si="4"/>
        <v>2</v>
      </c>
    </row>
    <row r="21" spans="1:23" ht="24" customHeight="1">
      <c r="A21" s="68"/>
      <c r="B21" s="64" t="s">
        <v>20</v>
      </c>
      <c r="C21" s="74" t="s">
        <v>61</v>
      </c>
      <c r="D21" s="66"/>
      <c r="E21" s="68">
        <v>1</v>
      </c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12">
        <f t="shared" si="5"/>
        <v>0</v>
      </c>
      <c r="S21" s="13">
        <f t="shared" si="0"/>
        <v>0</v>
      </c>
      <c r="T21" s="48" t="str">
        <f t="shared" si="1"/>
        <v>не справился</v>
      </c>
      <c r="U21" s="11">
        <f t="shared" si="2"/>
        <v>0</v>
      </c>
      <c r="V21" s="48" t="str">
        <f t="shared" si="3"/>
        <v>не справился</v>
      </c>
      <c r="W21" s="48">
        <f t="shared" si="4"/>
        <v>2</v>
      </c>
    </row>
    <row r="22" spans="1:23" ht="24" customHeight="1">
      <c r="A22" s="68"/>
      <c r="B22" s="64" t="s">
        <v>20</v>
      </c>
      <c r="C22" s="74" t="s">
        <v>61</v>
      </c>
      <c r="D22" s="66"/>
      <c r="E22" s="68">
        <v>1</v>
      </c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12">
        <f t="shared" si="5"/>
        <v>0</v>
      </c>
      <c r="S22" s="13">
        <f t="shared" si="0"/>
        <v>0</v>
      </c>
      <c r="T22" s="48" t="str">
        <f t="shared" si="1"/>
        <v>не справился</v>
      </c>
      <c r="U22" s="11">
        <f t="shared" si="2"/>
        <v>0</v>
      </c>
      <c r="V22" s="48" t="str">
        <f t="shared" si="3"/>
        <v>не справился</v>
      </c>
      <c r="W22" s="48">
        <f t="shared" si="4"/>
        <v>2</v>
      </c>
    </row>
    <row r="23" spans="1:23" ht="24" customHeight="1">
      <c r="A23" s="68"/>
      <c r="B23" s="64" t="s">
        <v>20</v>
      </c>
      <c r="C23" s="74" t="s">
        <v>61</v>
      </c>
      <c r="D23" s="66"/>
      <c r="E23" s="68">
        <v>1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12">
        <f t="shared" si="5"/>
        <v>0</v>
      </c>
      <c r="S23" s="13">
        <f t="shared" si="0"/>
        <v>0</v>
      </c>
      <c r="T23" s="48" t="str">
        <f t="shared" si="1"/>
        <v>не справился</v>
      </c>
      <c r="U23" s="11">
        <f t="shared" si="2"/>
        <v>0</v>
      </c>
      <c r="V23" s="48" t="str">
        <f t="shared" si="3"/>
        <v>не справился</v>
      </c>
      <c r="W23" s="48">
        <f t="shared" si="4"/>
        <v>2</v>
      </c>
    </row>
    <row r="24" spans="1:23" ht="24" customHeight="1">
      <c r="A24" s="68"/>
      <c r="B24" s="64" t="s">
        <v>20</v>
      </c>
      <c r="C24" s="74" t="s">
        <v>61</v>
      </c>
      <c r="D24" s="66"/>
      <c r="E24" s="68">
        <v>1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12">
        <f t="shared" si="5"/>
        <v>0</v>
      </c>
      <c r="S24" s="13">
        <f t="shared" si="0"/>
        <v>0</v>
      </c>
      <c r="T24" s="48" t="str">
        <f t="shared" si="1"/>
        <v>не справился</v>
      </c>
      <c r="U24" s="11">
        <f t="shared" si="2"/>
        <v>0</v>
      </c>
      <c r="V24" s="48" t="str">
        <f t="shared" si="3"/>
        <v>не справился</v>
      </c>
      <c r="W24" s="48">
        <f t="shared" si="4"/>
        <v>2</v>
      </c>
    </row>
    <row r="25" spans="1:23" ht="24" customHeight="1">
      <c r="A25" s="68"/>
      <c r="B25" s="64" t="s">
        <v>20</v>
      </c>
      <c r="C25" s="74" t="s">
        <v>61</v>
      </c>
      <c r="D25" s="66"/>
      <c r="E25" s="68">
        <v>1</v>
      </c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12">
        <f t="shared" si="5"/>
        <v>0</v>
      </c>
      <c r="S25" s="13">
        <f t="shared" si="0"/>
        <v>0</v>
      </c>
      <c r="T25" s="48" t="str">
        <f t="shared" si="1"/>
        <v>не справился</v>
      </c>
      <c r="U25" s="11">
        <f t="shared" si="2"/>
        <v>0</v>
      </c>
      <c r="V25" s="48" t="str">
        <f t="shared" si="3"/>
        <v>не справился</v>
      </c>
      <c r="W25" s="48">
        <f t="shared" si="4"/>
        <v>2</v>
      </c>
    </row>
    <row r="26" spans="1:23" ht="24" customHeight="1">
      <c r="A26" s="68"/>
      <c r="B26" s="64" t="s">
        <v>20</v>
      </c>
      <c r="C26" s="74" t="s">
        <v>61</v>
      </c>
      <c r="D26" s="66"/>
      <c r="E26" s="68">
        <v>1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12">
        <f t="shared" si="5"/>
        <v>0</v>
      </c>
      <c r="S26" s="13">
        <f t="shared" si="0"/>
        <v>0</v>
      </c>
      <c r="T26" s="48" t="str">
        <f t="shared" si="1"/>
        <v>не справился</v>
      </c>
      <c r="U26" s="11">
        <f t="shared" si="2"/>
        <v>0</v>
      </c>
      <c r="V26" s="48" t="str">
        <f t="shared" si="3"/>
        <v>не справился</v>
      </c>
      <c r="W26" s="48">
        <f t="shared" si="4"/>
        <v>2</v>
      </c>
    </row>
    <row r="27" spans="1:23" ht="24" customHeight="1">
      <c r="A27" s="68"/>
      <c r="B27" s="64" t="s">
        <v>20</v>
      </c>
      <c r="C27" s="74" t="s">
        <v>61</v>
      </c>
      <c r="D27" s="66"/>
      <c r="E27" s="68">
        <v>1</v>
      </c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12">
        <f t="shared" si="5"/>
        <v>0</v>
      </c>
      <c r="S27" s="13">
        <f t="shared" si="0"/>
        <v>0</v>
      </c>
      <c r="T27" s="48" t="str">
        <f t="shared" si="1"/>
        <v>не справился</v>
      </c>
      <c r="U27" s="11">
        <f t="shared" si="2"/>
        <v>0</v>
      </c>
      <c r="V27" s="48" t="str">
        <f t="shared" si="3"/>
        <v>не справился</v>
      </c>
      <c r="W27" s="48">
        <f t="shared" si="4"/>
        <v>2</v>
      </c>
    </row>
    <row r="28" spans="1:23" ht="24" customHeight="1">
      <c r="A28" s="68"/>
      <c r="B28" s="64" t="s">
        <v>20</v>
      </c>
      <c r="C28" s="74" t="s">
        <v>61</v>
      </c>
      <c r="D28" s="66"/>
      <c r="E28" s="68">
        <v>1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12">
        <f t="shared" si="5"/>
        <v>0</v>
      </c>
      <c r="S28" s="13">
        <f t="shared" si="0"/>
        <v>0</v>
      </c>
      <c r="T28" s="48" t="str">
        <f t="shared" si="1"/>
        <v>не справился</v>
      </c>
      <c r="U28" s="11">
        <f t="shared" si="2"/>
        <v>0</v>
      </c>
      <c r="V28" s="48" t="str">
        <f t="shared" si="3"/>
        <v>не справился</v>
      </c>
      <c r="W28" s="48">
        <f t="shared" si="4"/>
        <v>2</v>
      </c>
    </row>
    <row r="29" spans="1:23" ht="24" customHeight="1">
      <c r="A29" s="68"/>
      <c r="B29" s="64" t="s">
        <v>20</v>
      </c>
      <c r="C29" s="74" t="s">
        <v>61</v>
      </c>
      <c r="D29" s="66"/>
      <c r="E29" s="68">
        <v>1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12">
        <f t="shared" si="5"/>
        <v>0</v>
      </c>
      <c r="S29" s="13">
        <f t="shared" si="0"/>
        <v>0</v>
      </c>
      <c r="T29" s="48" t="str">
        <f t="shared" si="1"/>
        <v>не справился</v>
      </c>
      <c r="U29" s="11">
        <f t="shared" si="2"/>
        <v>0</v>
      </c>
      <c r="V29" s="48" t="str">
        <f t="shared" si="3"/>
        <v>не справился</v>
      </c>
      <c r="W29" s="48">
        <f t="shared" si="4"/>
        <v>2</v>
      </c>
    </row>
    <row r="30" spans="1:23" ht="24" customHeight="1">
      <c r="A30" s="68"/>
      <c r="B30" s="64" t="s">
        <v>20</v>
      </c>
      <c r="C30" s="74" t="s">
        <v>61</v>
      </c>
      <c r="D30" s="66"/>
      <c r="E30" s="68">
        <v>1</v>
      </c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12">
        <f t="shared" si="5"/>
        <v>0</v>
      </c>
      <c r="S30" s="13">
        <f t="shared" si="0"/>
        <v>0</v>
      </c>
      <c r="T30" s="48" t="str">
        <f t="shared" si="1"/>
        <v>не справился</v>
      </c>
      <c r="U30" s="11">
        <f t="shared" si="2"/>
        <v>0</v>
      </c>
      <c r="V30" s="48" t="str">
        <f t="shared" si="3"/>
        <v>не справился</v>
      </c>
      <c r="W30" s="48">
        <f t="shared" si="4"/>
        <v>2</v>
      </c>
    </row>
    <row r="31" spans="1:23" ht="24" customHeight="1">
      <c r="A31" s="68"/>
      <c r="B31" s="64" t="s">
        <v>20</v>
      </c>
      <c r="C31" s="74" t="s">
        <v>61</v>
      </c>
      <c r="D31" s="66"/>
      <c r="E31" s="68">
        <v>1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12">
        <f t="shared" si="5"/>
        <v>0</v>
      </c>
      <c r="S31" s="13">
        <f t="shared" si="0"/>
        <v>0</v>
      </c>
      <c r="T31" s="48" t="str">
        <f t="shared" si="1"/>
        <v>не справился</v>
      </c>
      <c r="U31" s="11">
        <f t="shared" si="2"/>
        <v>0</v>
      </c>
      <c r="V31" s="48" t="str">
        <f t="shared" si="3"/>
        <v>не справился</v>
      </c>
      <c r="W31" s="48">
        <f t="shared" si="4"/>
        <v>2</v>
      </c>
    </row>
    <row r="32" spans="1:23" ht="29.25" customHeight="1" thickBot="1">
      <c r="A32" s="70"/>
      <c r="B32" s="64" t="s">
        <v>20</v>
      </c>
      <c r="C32" s="74" t="s">
        <v>61</v>
      </c>
      <c r="D32" s="71"/>
      <c r="E32" s="72">
        <v>1</v>
      </c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12">
        <f t="shared" si="5"/>
        <v>0</v>
      </c>
      <c r="S32" s="13">
        <f t="shared" si="0"/>
        <v>0</v>
      </c>
      <c r="T32" s="48" t="str">
        <f t="shared" si="1"/>
        <v>не справился</v>
      </c>
      <c r="U32" s="11">
        <f t="shared" si="2"/>
        <v>0</v>
      </c>
      <c r="V32" s="48" t="str">
        <f t="shared" si="3"/>
        <v>не справился</v>
      </c>
      <c r="W32" s="48">
        <f t="shared" si="4"/>
        <v>2</v>
      </c>
    </row>
    <row r="33" spans="1:23" ht="29.25" customHeight="1" thickTop="1">
      <c r="A33" s="104" t="s">
        <v>57</v>
      </c>
      <c r="B33" s="105"/>
      <c r="C33" s="105"/>
      <c r="D33" s="49">
        <v>28</v>
      </c>
      <c r="E33" s="47"/>
      <c r="F33" s="44">
        <f>SUM(F5:F32)</f>
        <v>0</v>
      </c>
      <c r="G33" s="44">
        <f aca="true" t="shared" si="6" ref="G33:Q33">SUM(G5:G32)</f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0</v>
      </c>
      <c r="M33" s="44">
        <f t="shared" si="6"/>
        <v>0</v>
      </c>
      <c r="N33" s="44">
        <f t="shared" si="6"/>
        <v>0</v>
      </c>
      <c r="O33" s="44">
        <f t="shared" si="6"/>
        <v>0</v>
      </c>
      <c r="P33" s="44">
        <f t="shared" si="6"/>
        <v>0</v>
      </c>
      <c r="Q33" s="44">
        <f t="shared" si="6"/>
        <v>0</v>
      </c>
      <c r="R33" s="44"/>
      <c r="S33" s="106" t="s">
        <v>65</v>
      </c>
      <c r="T33" s="107"/>
      <c r="U33" s="107"/>
      <c r="V33" s="107"/>
      <c r="W33" s="107"/>
    </row>
    <row r="34" spans="1:23" ht="29.25" customHeight="1">
      <c r="A34" s="76"/>
      <c r="B34" s="77"/>
      <c r="C34" s="77"/>
      <c r="D34" s="49"/>
      <c r="E34" s="47"/>
      <c r="F34" s="11">
        <f>$D33</f>
        <v>28</v>
      </c>
      <c r="G34" s="11">
        <f aca="true" t="shared" si="7" ref="G34:P34">$D33</f>
        <v>28</v>
      </c>
      <c r="H34" s="11">
        <f t="shared" si="7"/>
        <v>28</v>
      </c>
      <c r="I34" s="11">
        <f t="shared" si="7"/>
        <v>28</v>
      </c>
      <c r="J34" s="11">
        <f t="shared" si="7"/>
        <v>28</v>
      </c>
      <c r="K34" s="11">
        <f t="shared" si="7"/>
        <v>28</v>
      </c>
      <c r="L34" s="11">
        <f t="shared" si="7"/>
        <v>28</v>
      </c>
      <c r="M34" s="11">
        <f t="shared" si="7"/>
        <v>28</v>
      </c>
      <c r="N34" s="11">
        <f t="shared" si="7"/>
        <v>28</v>
      </c>
      <c r="O34" s="11">
        <f t="shared" si="7"/>
        <v>28</v>
      </c>
      <c r="P34" s="11">
        <f t="shared" si="7"/>
        <v>28</v>
      </c>
      <c r="Q34" s="11">
        <f>$D33*2</f>
        <v>56</v>
      </c>
      <c r="R34" s="11"/>
      <c r="S34" s="108" t="s">
        <v>64</v>
      </c>
      <c r="T34" s="109"/>
      <c r="U34" s="109"/>
      <c r="V34" s="109"/>
      <c r="W34" s="109"/>
    </row>
    <row r="35" spans="1:18" ht="12.75" customHeight="1">
      <c r="A35" s="110" t="s">
        <v>19</v>
      </c>
      <c r="B35" s="111"/>
      <c r="C35" s="111"/>
      <c r="D35" s="112"/>
      <c r="E35" s="18"/>
      <c r="F35" s="78">
        <f>F33/F34</f>
        <v>0</v>
      </c>
      <c r="G35" s="78">
        <f aca="true" t="shared" si="8" ref="G35:Q35">G33/G34</f>
        <v>0</v>
      </c>
      <c r="H35" s="78">
        <f t="shared" si="8"/>
        <v>0</v>
      </c>
      <c r="I35" s="78">
        <f t="shared" si="8"/>
        <v>0</v>
      </c>
      <c r="J35" s="78">
        <f t="shared" si="8"/>
        <v>0</v>
      </c>
      <c r="K35" s="78">
        <f t="shared" si="8"/>
        <v>0</v>
      </c>
      <c r="L35" s="78">
        <f t="shared" si="8"/>
        <v>0</v>
      </c>
      <c r="M35" s="78">
        <f t="shared" si="8"/>
        <v>0</v>
      </c>
      <c r="N35" s="78">
        <f t="shared" si="8"/>
        <v>0</v>
      </c>
      <c r="O35" s="78">
        <f t="shared" si="8"/>
        <v>0</v>
      </c>
      <c r="P35" s="78">
        <f t="shared" si="8"/>
        <v>0</v>
      </c>
      <c r="Q35" s="78">
        <f t="shared" si="8"/>
        <v>0</v>
      </c>
      <c r="R35" s="78"/>
    </row>
    <row r="36" spans="6:18" ht="12.75" customHeight="1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4"/>
    </row>
    <row r="37" spans="15:19" ht="21.75" customHeight="1">
      <c r="O37" s="113" t="s">
        <v>43</v>
      </c>
      <c r="P37" s="113"/>
      <c r="Q37" s="56" t="s">
        <v>13</v>
      </c>
      <c r="R37" s="45" t="s">
        <v>4</v>
      </c>
      <c r="S37" s="30"/>
    </row>
    <row r="38" spans="15:19" ht="12.75" customHeight="1">
      <c r="O38" s="29" t="s">
        <v>5</v>
      </c>
      <c r="P38" s="29"/>
      <c r="Q38" s="55">
        <f>COUNTIF(R5:R32,"&gt;=7")</f>
        <v>0</v>
      </c>
      <c r="R38" s="5"/>
      <c r="S38" s="31"/>
    </row>
    <row r="39" spans="15:19" ht="12.75" customHeight="1">
      <c r="O39" s="29" t="s">
        <v>6</v>
      </c>
      <c r="P39" s="29"/>
      <c r="Q39" s="55">
        <f>D33-Q38</f>
        <v>28</v>
      </c>
      <c r="R39" s="5"/>
      <c r="S39" s="31"/>
    </row>
    <row r="40" spans="6:18" ht="12.75" customHeight="1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4"/>
    </row>
    <row r="41" spans="15:18" ht="27.75" customHeight="1">
      <c r="O41" s="113" t="s">
        <v>22</v>
      </c>
      <c r="P41" s="113"/>
      <c r="Q41" s="56" t="s">
        <v>13</v>
      </c>
      <c r="R41" s="45" t="s">
        <v>4</v>
      </c>
    </row>
    <row r="42" spans="15:18" ht="12.75" customHeight="1">
      <c r="O42" s="103" t="s">
        <v>23</v>
      </c>
      <c r="P42" s="103"/>
      <c r="Q42" s="50">
        <f>COUNTIF(R5:R32,"&lt;9")</f>
        <v>28</v>
      </c>
      <c r="R42" s="6"/>
    </row>
    <row r="43" spans="15:18" ht="12.75" customHeight="1">
      <c r="O43" s="103" t="s">
        <v>24</v>
      </c>
      <c r="P43" s="103"/>
      <c r="Q43" s="50">
        <f>COUNTIF(R5:R32,"&lt;10")-Q42</f>
        <v>0</v>
      </c>
      <c r="R43" s="6"/>
    </row>
    <row r="44" spans="15:18" ht="12.75" customHeight="1">
      <c r="O44" s="103" t="s">
        <v>25</v>
      </c>
      <c r="P44" s="103"/>
      <c r="Q44" s="50">
        <f>COUNTIF(R5:R32,"&gt;=10")-Q45</f>
        <v>0</v>
      </c>
      <c r="R44" s="6"/>
    </row>
    <row r="45" spans="15:18" ht="12.75" customHeight="1">
      <c r="O45" s="103" t="s">
        <v>26</v>
      </c>
      <c r="P45" s="103"/>
      <c r="Q45" s="50">
        <f>COUNTIF(R5:R32,"&gt;=13")</f>
        <v>0</v>
      </c>
      <c r="R45" s="6"/>
    </row>
    <row r="46" spans="15:18" ht="12.75" customHeight="1">
      <c r="O46" s="103" t="s">
        <v>27</v>
      </c>
      <c r="P46" s="103"/>
      <c r="Q46" s="57">
        <f>SUM(Q44:Q45)</f>
        <v>0</v>
      </c>
      <c r="R46" s="22"/>
    </row>
  </sheetData>
  <sheetProtection sheet="1"/>
  <mergeCells count="33">
    <mergeCell ref="U1:V4"/>
    <mergeCell ref="W1:W4"/>
    <mergeCell ref="F3:F4"/>
    <mergeCell ref="G3:G4"/>
    <mergeCell ref="H3:H4"/>
    <mergeCell ref="I3:I4"/>
    <mergeCell ref="J3:J4"/>
    <mergeCell ref="K3:K4"/>
    <mergeCell ref="Q3:Q4"/>
    <mergeCell ref="F1:Q1"/>
    <mergeCell ref="R1:R4"/>
    <mergeCell ref="A1:A4"/>
    <mergeCell ref="B1:B4"/>
    <mergeCell ref="C1:C4"/>
    <mergeCell ref="D1:D4"/>
    <mergeCell ref="S1:T4"/>
    <mergeCell ref="E1:E2"/>
    <mergeCell ref="L3:L4"/>
    <mergeCell ref="M3:M4"/>
    <mergeCell ref="N3:N4"/>
    <mergeCell ref="O46:P46"/>
    <mergeCell ref="P3:P4"/>
    <mergeCell ref="A33:C33"/>
    <mergeCell ref="A35:D35"/>
    <mergeCell ref="O37:P37"/>
    <mergeCell ref="O41:P41"/>
    <mergeCell ref="O3:O4"/>
    <mergeCell ref="S33:W33"/>
    <mergeCell ref="S34:W34"/>
    <mergeCell ref="O42:P42"/>
    <mergeCell ref="O43:P43"/>
    <mergeCell ref="O44:P44"/>
    <mergeCell ref="O45:P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6"/>
  <sheetViews>
    <sheetView zoomScale="80" zoomScaleNormal="80" zoomScalePageLayoutView="0" workbookViewId="0" topLeftCell="A1">
      <pane ySplit="2" topLeftCell="A27" activePane="bottomLeft" state="frozen"/>
      <selection pane="topLeft" activeCell="A1" sqref="A1"/>
      <selection pane="bottomLeft" activeCell="Q35" sqref="Q35"/>
    </sheetView>
  </sheetViews>
  <sheetFormatPr defaultColWidth="17.140625" defaultRowHeight="12.75" customHeight="1"/>
  <cols>
    <col min="1" max="1" width="15.8515625" style="1" customWidth="1"/>
    <col min="2" max="2" width="16.8515625" style="1" customWidth="1"/>
    <col min="3" max="3" width="6.00390625" style="1" customWidth="1"/>
    <col min="4" max="4" width="21.28125" style="1" customWidth="1"/>
    <col min="5" max="5" width="9.00390625" style="1" hidden="1" customWidth="1"/>
    <col min="6" max="6" width="6.140625" style="3" customWidth="1"/>
    <col min="7" max="7" width="6.00390625" style="3" customWidth="1"/>
    <col min="8" max="11" width="5.140625" style="3" customWidth="1"/>
    <col min="12" max="12" width="6.28125" style="3" customWidth="1"/>
    <col min="13" max="13" width="9.57421875" style="3" customWidth="1"/>
    <col min="14" max="15" width="5.140625" style="3" customWidth="1"/>
    <col min="16" max="16" width="6.7109375" style="3" customWidth="1"/>
    <col min="17" max="17" width="10.140625" style="3" customWidth="1"/>
    <col min="18" max="18" width="8.8515625" style="3" customWidth="1"/>
    <col min="19" max="19" width="8.57421875" style="3" customWidth="1"/>
    <col min="20" max="20" width="13.7109375" style="3" customWidth="1"/>
    <col min="21" max="21" width="13.421875" style="3" customWidth="1"/>
    <col min="22" max="22" width="14.57421875" style="3" customWidth="1"/>
    <col min="23" max="23" width="12.00390625" style="3" customWidth="1"/>
    <col min="24" max="16384" width="17.140625" style="3" customWidth="1"/>
  </cols>
  <sheetData>
    <row r="1" spans="1:23" ht="12.75" customHeight="1">
      <c r="A1" s="129" t="s">
        <v>8</v>
      </c>
      <c r="B1" s="116" t="s">
        <v>11</v>
      </c>
      <c r="C1" s="116" t="s">
        <v>9</v>
      </c>
      <c r="D1" s="116" t="s">
        <v>10</v>
      </c>
      <c r="E1" s="125" t="s">
        <v>1</v>
      </c>
      <c r="F1" s="125" t="s">
        <v>12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 t="s">
        <v>2</v>
      </c>
      <c r="S1" s="119" t="s">
        <v>55</v>
      </c>
      <c r="T1" s="120"/>
      <c r="U1" s="119" t="s">
        <v>56</v>
      </c>
      <c r="V1" s="120"/>
      <c r="W1" s="141" t="s">
        <v>30</v>
      </c>
    </row>
    <row r="2" spans="1:23" ht="255.75" customHeight="1">
      <c r="A2" s="130"/>
      <c r="B2" s="117"/>
      <c r="C2" s="117"/>
      <c r="D2" s="117"/>
      <c r="E2" s="125"/>
      <c r="F2" s="61" t="s">
        <v>31</v>
      </c>
      <c r="G2" s="62" t="s">
        <v>32</v>
      </c>
      <c r="H2" s="62" t="s">
        <v>33</v>
      </c>
      <c r="I2" s="62" t="s">
        <v>34</v>
      </c>
      <c r="J2" s="62" t="s">
        <v>35</v>
      </c>
      <c r="K2" s="62" t="s">
        <v>36</v>
      </c>
      <c r="L2" s="62" t="s">
        <v>37</v>
      </c>
      <c r="M2" s="62" t="s">
        <v>38</v>
      </c>
      <c r="N2" s="62" t="s">
        <v>39</v>
      </c>
      <c r="O2" s="62" t="s">
        <v>41</v>
      </c>
      <c r="P2" s="62" t="s">
        <v>40</v>
      </c>
      <c r="Q2" s="62" t="s">
        <v>42</v>
      </c>
      <c r="R2" s="127"/>
      <c r="S2" s="121"/>
      <c r="T2" s="122"/>
      <c r="U2" s="121"/>
      <c r="V2" s="122"/>
      <c r="W2" s="142"/>
    </row>
    <row r="3" spans="1:23" ht="12.75">
      <c r="A3" s="130"/>
      <c r="B3" s="117"/>
      <c r="C3" s="117"/>
      <c r="D3" s="117"/>
      <c r="E3" s="63"/>
      <c r="F3" s="114" t="s">
        <v>53</v>
      </c>
      <c r="G3" s="114" t="s">
        <v>53</v>
      </c>
      <c r="H3" s="114" t="s">
        <v>53</v>
      </c>
      <c r="I3" s="114" t="s">
        <v>53</v>
      </c>
      <c r="J3" s="114" t="s">
        <v>53</v>
      </c>
      <c r="K3" s="114" t="s">
        <v>53</v>
      </c>
      <c r="L3" s="114" t="s">
        <v>53</v>
      </c>
      <c r="M3" s="114" t="s">
        <v>53</v>
      </c>
      <c r="N3" s="114" t="s">
        <v>53</v>
      </c>
      <c r="O3" s="114" t="s">
        <v>53</v>
      </c>
      <c r="P3" s="114" t="s">
        <v>53</v>
      </c>
      <c r="Q3" s="114" t="s">
        <v>54</v>
      </c>
      <c r="R3" s="127"/>
      <c r="S3" s="121"/>
      <c r="T3" s="122"/>
      <c r="U3" s="121"/>
      <c r="V3" s="122"/>
      <c r="W3" s="142"/>
    </row>
    <row r="4" spans="1:23" ht="41.25" customHeight="1">
      <c r="A4" s="131"/>
      <c r="B4" s="118"/>
      <c r="C4" s="118"/>
      <c r="D4" s="118"/>
      <c r="E4" s="63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28"/>
      <c r="S4" s="123"/>
      <c r="T4" s="124"/>
      <c r="U4" s="123"/>
      <c r="V4" s="124"/>
      <c r="W4" s="143"/>
    </row>
    <row r="5" spans="1:23" ht="24" customHeight="1">
      <c r="A5" s="64"/>
      <c r="B5" s="64" t="s">
        <v>20</v>
      </c>
      <c r="C5" s="74" t="s">
        <v>60</v>
      </c>
      <c r="D5" s="66"/>
      <c r="E5" s="64">
        <v>1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12">
        <f>SUM(F5:Q5)</f>
        <v>0</v>
      </c>
      <c r="S5" s="13">
        <f>R5-Q5</f>
        <v>0</v>
      </c>
      <c r="T5" s="48" t="str">
        <f>IF(S5&gt;7,"справился","не справился")</f>
        <v>не справился</v>
      </c>
      <c r="U5" s="11">
        <f>Q5</f>
        <v>0</v>
      </c>
      <c r="V5" s="48" t="str">
        <f>IF(U5&gt;1,"справился","не справился")</f>
        <v>не справился</v>
      </c>
      <c r="W5" s="48">
        <f>IF(R5&gt;12,5,IF(R5&gt;9,4,IF(R5&gt;7,3,2)))</f>
        <v>2</v>
      </c>
    </row>
    <row r="6" spans="1:23" ht="24" customHeight="1">
      <c r="A6" s="68"/>
      <c r="B6" s="64" t="s">
        <v>20</v>
      </c>
      <c r="C6" s="74" t="s">
        <v>60</v>
      </c>
      <c r="D6" s="66"/>
      <c r="E6" s="68">
        <v>2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12">
        <f>SUM(F6:Q6)</f>
        <v>0</v>
      </c>
      <c r="S6" s="13">
        <f aca="true" t="shared" si="0" ref="S6:S32">R6-Q6</f>
        <v>0</v>
      </c>
      <c r="T6" s="48" t="str">
        <f aca="true" t="shared" si="1" ref="T6:T32">IF(S6&gt;7,"справился","не справился")</f>
        <v>не справился</v>
      </c>
      <c r="U6" s="11">
        <f aca="true" t="shared" si="2" ref="U6:U32">Q6</f>
        <v>0</v>
      </c>
      <c r="V6" s="48" t="str">
        <f aca="true" t="shared" si="3" ref="V6:V32">IF(U6&gt;1,"справился","не справился")</f>
        <v>не справился</v>
      </c>
      <c r="W6" s="48">
        <f aca="true" t="shared" si="4" ref="W6:W32">IF(R6&gt;12,5,IF(R6&gt;9,4,IF(R6&gt;7,3,2)))</f>
        <v>2</v>
      </c>
    </row>
    <row r="7" spans="1:23" ht="24" customHeight="1">
      <c r="A7" s="68"/>
      <c r="B7" s="64" t="s">
        <v>20</v>
      </c>
      <c r="C7" s="74" t="s">
        <v>60</v>
      </c>
      <c r="D7" s="66"/>
      <c r="E7" s="68">
        <v>1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12">
        <f aca="true" t="shared" si="5" ref="R7:R32">SUM(F7:Q7)</f>
        <v>0</v>
      </c>
      <c r="S7" s="13">
        <f t="shared" si="0"/>
        <v>0</v>
      </c>
      <c r="T7" s="48" t="str">
        <f t="shared" si="1"/>
        <v>не справился</v>
      </c>
      <c r="U7" s="11">
        <f t="shared" si="2"/>
        <v>0</v>
      </c>
      <c r="V7" s="48" t="str">
        <f t="shared" si="3"/>
        <v>не справился</v>
      </c>
      <c r="W7" s="48">
        <f t="shared" si="4"/>
        <v>2</v>
      </c>
    </row>
    <row r="8" spans="1:23" ht="24" customHeight="1">
      <c r="A8" s="68"/>
      <c r="B8" s="64" t="s">
        <v>20</v>
      </c>
      <c r="C8" s="74" t="s">
        <v>60</v>
      </c>
      <c r="D8" s="66"/>
      <c r="E8" s="68">
        <v>2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12">
        <f t="shared" si="5"/>
        <v>0</v>
      </c>
      <c r="S8" s="13">
        <f t="shared" si="0"/>
        <v>0</v>
      </c>
      <c r="T8" s="48" t="str">
        <f t="shared" si="1"/>
        <v>не справился</v>
      </c>
      <c r="U8" s="11">
        <f t="shared" si="2"/>
        <v>0</v>
      </c>
      <c r="V8" s="48" t="str">
        <f t="shared" si="3"/>
        <v>не справился</v>
      </c>
      <c r="W8" s="48">
        <f t="shared" si="4"/>
        <v>2</v>
      </c>
    </row>
    <row r="9" spans="1:23" ht="24" customHeight="1">
      <c r="A9" s="68"/>
      <c r="B9" s="64" t="s">
        <v>20</v>
      </c>
      <c r="C9" s="74" t="s">
        <v>60</v>
      </c>
      <c r="D9" s="66"/>
      <c r="E9" s="68">
        <v>2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12">
        <f t="shared" si="5"/>
        <v>0</v>
      </c>
      <c r="S9" s="13">
        <f t="shared" si="0"/>
        <v>0</v>
      </c>
      <c r="T9" s="48" t="str">
        <f t="shared" si="1"/>
        <v>не справился</v>
      </c>
      <c r="U9" s="11">
        <f t="shared" si="2"/>
        <v>0</v>
      </c>
      <c r="V9" s="48" t="str">
        <f t="shared" si="3"/>
        <v>не справился</v>
      </c>
      <c r="W9" s="48">
        <f t="shared" si="4"/>
        <v>2</v>
      </c>
    </row>
    <row r="10" spans="1:23" ht="24" customHeight="1">
      <c r="A10" s="68"/>
      <c r="B10" s="64" t="s">
        <v>20</v>
      </c>
      <c r="C10" s="74" t="s">
        <v>60</v>
      </c>
      <c r="D10" s="66"/>
      <c r="E10" s="68">
        <v>2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12">
        <f t="shared" si="5"/>
        <v>0</v>
      </c>
      <c r="S10" s="13">
        <f t="shared" si="0"/>
        <v>0</v>
      </c>
      <c r="T10" s="48" t="str">
        <f t="shared" si="1"/>
        <v>не справился</v>
      </c>
      <c r="U10" s="11">
        <f t="shared" si="2"/>
        <v>0</v>
      </c>
      <c r="V10" s="48" t="str">
        <f t="shared" si="3"/>
        <v>не справился</v>
      </c>
      <c r="W10" s="48">
        <f t="shared" si="4"/>
        <v>2</v>
      </c>
    </row>
    <row r="11" spans="1:23" ht="24" customHeight="1">
      <c r="A11" s="68"/>
      <c r="B11" s="64" t="s">
        <v>20</v>
      </c>
      <c r="C11" s="74" t="s">
        <v>60</v>
      </c>
      <c r="D11" s="66"/>
      <c r="E11" s="68">
        <v>2</v>
      </c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12">
        <f t="shared" si="5"/>
        <v>0</v>
      </c>
      <c r="S11" s="13">
        <f t="shared" si="0"/>
        <v>0</v>
      </c>
      <c r="T11" s="48" t="str">
        <f t="shared" si="1"/>
        <v>не справился</v>
      </c>
      <c r="U11" s="11">
        <f t="shared" si="2"/>
        <v>0</v>
      </c>
      <c r="V11" s="48" t="str">
        <f t="shared" si="3"/>
        <v>не справился</v>
      </c>
      <c r="W11" s="48">
        <f t="shared" si="4"/>
        <v>2</v>
      </c>
    </row>
    <row r="12" spans="1:23" ht="24" customHeight="1">
      <c r="A12" s="68"/>
      <c r="B12" s="64" t="s">
        <v>20</v>
      </c>
      <c r="C12" s="74" t="s">
        <v>60</v>
      </c>
      <c r="D12" s="66"/>
      <c r="E12" s="68">
        <v>2</v>
      </c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12">
        <f t="shared" si="5"/>
        <v>0</v>
      </c>
      <c r="S12" s="13">
        <f t="shared" si="0"/>
        <v>0</v>
      </c>
      <c r="T12" s="48" t="str">
        <f t="shared" si="1"/>
        <v>не справился</v>
      </c>
      <c r="U12" s="11">
        <f t="shared" si="2"/>
        <v>0</v>
      </c>
      <c r="V12" s="48" t="str">
        <f t="shared" si="3"/>
        <v>не справился</v>
      </c>
      <c r="W12" s="48">
        <f t="shared" si="4"/>
        <v>2</v>
      </c>
    </row>
    <row r="13" spans="1:23" ht="24" customHeight="1">
      <c r="A13" s="68"/>
      <c r="B13" s="64" t="s">
        <v>20</v>
      </c>
      <c r="C13" s="74" t="s">
        <v>60</v>
      </c>
      <c r="D13" s="66"/>
      <c r="E13" s="68">
        <v>2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12">
        <f t="shared" si="5"/>
        <v>0</v>
      </c>
      <c r="S13" s="13">
        <f t="shared" si="0"/>
        <v>0</v>
      </c>
      <c r="T13" s="48" t="str">
        <f t="shared" si="1"/>
        <v>не справился</v>
      </c>
      <c r="U13" s="11">
        <f t="shared" si="2"/>
        <v>0</v>
      </c>
      <c r="V13" s="48" t="str">
        <f t="shared" si="3"/>
        <v>не справился</v>
      </c>
      <c r="W13" s="48">
        <f t="shared" si="4"/>
        <v>2</v>
      </c>
    </row>
    <row r="14" spans="1:23" ht="24" customHeight="1">
      <c r="A14" s="68"/>
      <c r="B14" s="64" t="s">
        <v>20</v>
      </c>
      <c r="C14" s="74" t="s">
        <v>60</v>
      </c>
      <c r="D14" s="66"/>
      <c r="E14" s="68">
        <v>2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12">
        <f t="shared" si="5"/>
        <v>0</v>
      </c>
      <c r="S14" s="13">
        <f t="shared" si="0"/>
        <v>0</v>
      </c>
      <c r="T14" s="48" t="str">
        <f t="shared" si="1"/>
        <v>не справился</v>
      </c>
      <c r="U14" s="11">
        <f t="shared" si="2"/>
        <v>0</v>
      </c>
      <c r="V14" s="48" t="str">
        <f t="shared" si="3"/>
        <v>не справился</v>
      </c>
      <c r="W14" s="48">
        <f t="shared" si="4"/>
        <v>2</v>
      </c>
    </row>
    <row r="15" spans="1:23" ht="24" customHeight="1">
      <c r="A15" s="68"/>
      <c r="B15" s="64" t="s">
        <v>20</v>
      </c>
      <c r="C15" s="74" t="s">
        <v>62</v>
      </c>
      <c r="D15" s="66"/>
      <c r="E15" s="68">
        <v>2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12">
        <f t="shared" si="5"/>
        <v>0</v>
      </c>
      <c r="S15" s="13">
        <f t="shared" si="0"/>
        <v>0</v>
      </c>
      <c r="T15" s="48" t="str">
        <f t="shared" si="1"/>
        <v>не справился</v>
      </c>
      <c r="U15" s="11">
        <f t="shared" si="2"/>
        <v>0</v>
      </c>
      <c r="V15" s="48" t="str">
        <f t="shared" si="3"/>
        <v>не справился</v>
      </c>
      <c r="W15" s="48">
        <f t="shared" si="4"/>
        <v>2</v>
      </c>
    </row>
    <row r="16" spans="1:23" ht="24" customHeight="1">
      <c r="A16" s="68"/>
      <c r="B16" s="64" t="s">
        <v>20</v>
      </c>
      <c r="C16" s="74" t="s">
        <v>62</v>
      </c>
      <c r="D16" s="66"/>
      <c r="E16" s="68">
        <v>2</v>
      </c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12">
        <f t="shared" si="5"/>
        <v>0</v>
      </c>
      <c r="S16" s="13">
        <f t="shared" si="0"/>
        <v>0</v>
      </c>
      <c r="T16" s="48" t="str">
        <f t="shared" si="1"/>
        <v>не справился</v>
      </c>
      <c r="U16" s="11">
        <f t="shared" si="2"/>
        <v>0</v>
      </c>
      <c r="V16" s="48" t="str">
        <f t="shared" si="3"/>
        <v>не справился</v>
      </c>
      <c r="W16" s="48">
        <f t="shared" si="4"/>
        <v>2</v>
      </c>
    </row>
    <row r="17" spans="1:23" ht="24" customHeight="1">
      <c r="A17" s="68"/>
      <c r="B17" s="64" t="s">
        <v>20</v>
      </c>
      <c r="C17" s="74" t="s">
        <v>62</v>
      </c>
      <c r="D17" s="66"/>
      <c r="E17" s="68">
        <v>2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12">
        <f t="shared" si="5"/>
        <v>0</v>
      </c>
      <c r="S17" s="13">
        <f t="shared" si="0"/>
        <v>0</v>
      </c>
      <c r="T17" s="48" t="str">
        <f t="shared" si="1"/>
        <v>не справился</v>
      </c>
      <c r="U17" s="11">
        <f t="shared" si="2"/>
        <v>0</v>
      </c>
      <c r="V17" s="48" t="str">
        <f t="shared" si="3"/>
        <v>не справился</v>
      </c>
      <c r="W17" s="48">
        <f t="shared" si="4"/>
        <v>2</v>
      </c>
    </row>
    <row r="18" spans="1:23" ht="24" customHeight="1">
      <c r="A18" s="68"/>
      <c r="B18" s="64" t="s">
        <v>20</v>
      </c>
      <c r="C18" s="74" t="s">
        <v>62</v>
      </c>
      <c r="D18" s="66"/>
      <c r="E18" s="68">
        <v>2</v>
      </c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12">
        <f t="shared" si="5"/>
        <v>0</v>
      </c>
      <c r="S18" s="13">
        <f t="shared" si="0"/>
        <v>0</v>
      </c>
      <c r="T18" s="48" t="str">
        <f t="shared" si="1"/>
        <v>не справился</v>
      </c>
      <c r="U18" s="11">
        <f t="shared" si="2"/>
        <v>0</v>
      </c>
      <c r="V18" s="48" t="str">
        <f t="shared" si="3"/>
        <v>не справился</v>
      </c>
      <c r="W18" s="48">
        <f t="shared" si="4"/>
        <v>2</v>
      </c>
    </row>
    <row r="19" spans="1:23" ht="24" customHeight="1">
      <c r="A19" s="68"/>
      <c r="B19" s="64" t="s">
        <v>20</v>
      </c>
      <c r="C19" s="74" t="s">
        <v>62</v>
      </c>
      <c r="D19" s="66"/>
      <c r="E19" s="68">
        <v>2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12">
        <f t="shared" si="5"/>
        <v>0</v>
      </c>
      <c r="S19" s="13">
        <f t="shared" si="0"/>
        <v>0</v>
      </c>
      <c r="T19" s="48" t="str">
        <f t="shared" si="1"/>
        <v>не справился</v>
      </c>
      <c r="U19" s="11">
        <f t="shared" si="2"/>
        <v>0</v>
      </c>
      <c r="V19" s="48" t="str">
        <f t="shared" si="3"/>
        <v>не справился</v>
      </c>
      <c r="W19" s="48">
        <f t="shared" si="4"/>
        <v>2</v>
      </c>
    </row>
    <row r="20" spans="1:23" ht="24" customHeight="1">
      <c r="A20" s="68"/>
      <c r="B20" s="64" t="s">
        <v>20</v>
      </c>
      <c r="C20" s="74" t="s">
        <v>62</v>
      </c>
      <c r="D20" s="66"/>
      <c r="E20" s="68">
        <v>1</v>
      </c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2">
        <f t="shared" si="5"/>
        <v>0</v>
      </c>
      <c r="S20" s="13">
        <f t="shared" si="0"/>
        <v>0</v>
      </c>
      <c r="T20" s="48" t="str">
        <f t="shared" si="1"/>
        <v>не справился</v>
      </c>
      <c r="U20" s="11">
        <f t="shared" si="2"/>
        <v>0</v>
      </c>
      <c r="V20" s="48" t="str">
        <f t="shared" si="3"/>
        <v>не справился</v>
      </c>
      <c r="W20" s="48">
        <f t="shared" si="4"/>
        <v>2</v>
      </c>
    </row>
    <row r="21" spans="1:23" ht="24" customHeight="1">
      <c r="A21" s="68"/>
      <c r="B21" s="64" t="s">
        <v>20</v>
      </c>
      <c r="C21" s="74" t="s">
        <v>62</v>
      </c>
      <c r="D21" s="66"/>
      <c r="E21" s="68">
        <v>1</v>
      </c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12">
        <f t="shared" si="5"/>
        <v>0</v>
      </c>
      <c r="S21" s="13">
        <f t="shared" si="0"/>
        <v>0</v>
      </c>
      <c r="T21" s="48" t="str">
        <f t="shared" si="1"/>
        <v>не справился</v>
      </c>
      <c r="U21" s="11">
        <f t="shared" si="2"/>
        <v>0</v>
      </c>
      <c r="V21" s="48" t="str">
        <f t="shared" si="3"/>
        <v>не справился</v>
      </c>
      <c r="W21" s="48">
        <f t="shared" si="4"/>
        <v>2</v>
      </c>
    </row>
    <row r="22" spans="1:23" ht="24" customHeight="1">
      <c r="A22" s="68"/>
      <c r="B22" s="64" t="s">
        <v>20</v>
      </c>
      <c r="C22" s="74" t="s">
        <v>62</v>
      </c>
      <c r="D22" s="66"/>
      <c r="E22" s="68">
        <v>1</v>
      </c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12">
        <f t="shared" si="5"/>
        <v>0</v>
      </c>
      <c r="S22" s="13">
        <f t="shared" si="0"/>
        <v>0</v>
      </c>
      <c r="T22" s="48" t="str">
        <f t="shared" si="1"/>
        <v>не справился</v>
      </c>
      <c r="U22" s="11">
        <f t="shared" si="2"/>
        <v>0</v>
      </c>
      <c r="V22" s="48" t="str">
        <f t="shared" si="3"/>
        <v>не справился</v>
      </c>
      <c r="W22" s="48">
        <f t="shared" si="4"/>
        <v>2</v>
      </c>
    </row>
    <row r="23" spans="1:23" ht="24" customHeight="1">
      <c r="A23" s="68"/>
      <c r="B23" s="64" t="s">
        <v>20</v>
      </c>
      <c r="C23" s="74" t="s">
        <v>62</v>
      </c>
      <c r="D23" s="66"/>
      <c r="E23" s="68">
        <v>1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12">
        <f t="shared" si="5"/>
        <v>0</v>
      </c>
      <c r="S23" s="13">
        <f t="shared" si="0"/>
        <v>0</v>
      </c>
      <c r="T23" s="48" t="str">
        <f t="shared" si="1"/>
        <v>не справился</v>
      </c>
      <c r="U23" s="11">
        <f t="shared" si="2"/>
        <v>0</v>
      </c>
      <c r="V23" s="48" t="str">
        <f t="shared" si="3"/>
        <v>не справился</v>
      </c>
      <c r="W23" s="48">
        <f t="shared" si="4"/>
        <v>2</v>
      </c>
    </row>
    <row r="24" spans="1:23" ht="24" customHeight="1">
      <c r="A24" s="68"/>
      <c r="B24" s="64" t="s">
        <v>20</v>
      </c>
      <c r="C24" s="74" t="s">
        <v>62</v>
      </c>
      <c r="D24" s="66"/>
      <c r="E24" s="68">
        <v>1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12">
        <f t="shared" si="5"/>
        <v>0</v>
      </c>
      <c r="S24" s="13">
        <f t="shared" si="0"/>
        <v>0</v>
      </c>
      <c r="T24" s="48" t="str">
        <f t="shared" si="1"/>
        <v>не справился</v>
      </c>
      <c r="U24" s="11">
        <f t="shared" si="2"/>
        <v>0</v>
      </c>
      <c r="V24" s="48" t="str">
        <f t="shared" si="3"/>
        <v>не справился</v>
      </c>
      <c r="W24" s="48">
        <f t="shared" si="4"/>
        <v>2</v>
      </c>
    </row>
    <row r="25" spans="1:23" ht="24" customHeight="1">
      <c r="A25" s="68"/>
      <c r="B25" s="64" t="s">
        <v>20</v>
      </c>
      <c r="C25" s="74" t="s">
        <v>62</v>
      </c>
      <c r="D25" s="66"/>
      <c r="E25" s="68">
        <v>1</v>
      </c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12">
        <f t="shared" si="5"/>
        <v>0</v>
      </c>
      <c r="S25" s="13">
        <f t="shared" si="0"/>
        <v>0</v>
      </c>
      <c r="T25" s="48" t="str">
        <f t="shared" si="1"/>
        <v>не справился</v>
      </c>
      <c r="U25" s="11">
        <f t="shared" si="2"/>
        <v>0</v>
      </c>
      <c r="V25" s="48" t="str">
        <f t="shared" si="3"/>
        <v>не справился</v>
      </c>
      <c r="W25" s="48">
        <f t="shared" si="4"/>
        <v>2</v>
      </c>
    </row>
    <row r="26" spans="1:23" ht="24" customHeight="1">
      <c r="A26" s="68"/>
      <c r="B26" s="64" t="s">
        <v>20</v>
      </c>
      <c r="C26" s="74" t="s">
        <v>62</v>
      </c>
      <c r="D26" s="66"/>
      <c r="E26" s="68">
        <v>1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12">
        <f t="shared" si="5"/>
        <v>0</v>
      </c>
      <c r="S26" s="13">
        <f t="shared" si="0"/>
        <v>0</v>
      </c>
      <c r="T26" s="48" t="str">
        <f t="shared" si="1"/>
        <v>не справился</v>
      </c>
      <c r="U26" s="11">
        <f t="shared" si="2"/>
        <v>0</v>
      </c>
      <c r="V26" s="48" t="str">
        <f t="shared" si="3"/>
        <v>не справился</v>
      </c>
      <c r="W26" s="48">
        <f t="shared" si="4"/>
        <v>2</v>
      </c>
    </row>
    <row r="27" spans="1:23" ht="24" customHeight="1">
      <c r="A27" s="68"/>
      <c r="B27" s="64" t="s">
        <v>20</v>
      </c>
      <c r="C27" s="74" t="s">
        <v>62</v>
      </c>
      <c r="D27" s="66"/>
      <c r="E27" s="68">
        <v>1</v>
      </c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12">
        <f t="shared" si="5"/>
        <v>0</v>
      </c>
      <c r="S27" s="13">
        <f t="shared" si="0"/>
        <v>0</v>
      </c>
      <c r="T27" s="48" t="str">
        <f t="shared" si="1"/>
        <v>не справился</v>
      </c>
      <c r="U27" s="11">
        <f t="shared" si="2"/>
        <v>0</v>
      </c>
      <c r="V27" s="48" t="str">
        <f t="shared" si="3"/>
        <v>не справился</v>
      </c>
      <c r="W27" s="48">
        <f t="shared" si="4"/>
        <v>2</v>
      </c>
    </row>
    <row r="28" spans="1:23" ht="24" customHeight="1">
      <c r="A28" s="68"/>
      <c r="B28" s="64" t="s">
        <v>20</v>
      </c>
      <c r="C28" s="74" t="s">
        <v>62</v>
      </c>
      <c r="D28" s="66"/>
      <c r="E28" s="68">
        <v>1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12">
        <f t="shared" si="5"/>
        <v>0</v>
      </c>
      <c r="S28" s="13">
        <f t="shared" si="0"/>
        <v>0</v>
      </c>
      <c r="T28" s="48" t="str">
        <f t="shared" si="1"/>
        <v>не справился</v>
      </c>
      <c r="U28" s="11">
        <f t="shared" si="2"/>
        <v>0</v>
      </c>
      <c r="V28" s="48" t="str">
        <f t="shared" si="3"/>
        <v>не справился</v>
      </c>
      <c r="W28" s="48">
        <f t="shared" si="4"/>
        <v>2</v>
      </c>
    </row>
    <row r="29" spans="1:23" ht="24" customHeight="1">
      <c r="A29" s="68"/>
      <c r="B29" s="64" t="s">
        <v>20</v>
      </c>
      <c r="C29" s="74" t="s">
        <v>62</v>
      </c>
      <c r="D29" s="66"/>
      <c r="E29" s="68">
        <v>1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12">
        <f t="shared" si="5"/>
        <v>0</v>
      </c>
      <c r="S29" s="13">
        <f t="shared" si="0"/>
        <v>0</v>
      </c>
      <c r="T29" s="48" t="str">
        <f t="shared" si="1"/>
        <v>не справился</v>
      </c>
      <c r="U29" s="11">
        <f t="shared" si="2"/>
        <v>0</v>
      </c>
      <c r="V29" s="48" t="str">
        <f t="shared" si="3"/>
        <v>не справился</v>
      </c>
      <c r="W29" s="48">
        <f t="shared" si="4"/>
        <v>2</v>
      </c>
    </row>
    <row r="30" spans="1:23" ht="24" customHeight="1">
      <c r="A30" s="68"/>
      <c r="B30" s="64" t="s">
        <v>20</v>
      </c>
      <c r="C30" s="74" t="s">
        <v>62</v>
      </c>
      <c r="D30" s="66"/>
      <c r="E30" s="68">
        <v>1</v>
      </c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12">
        <f t="shared" si="5"/>
        <v>0</v>
      </c>
      <c r="S30" s="13">
        <f t="shared" si="0"/>
        <v>0</v>
      </c>
      <c r="T30" s="48" t="str">
        <f t="shared" si="1"/>
        <v>не справился</v>
      </c>
      <c r="U30" s="11">
        <f t="shared" si="2"/>
        <v>0</v>
      </c>
      <c r="V30" s="48" t="str">
        <f t="shared" si="3"/>
        <v>не справился</v>
      </c>
      <c r="W30" s="48">
        <f t="shared" si="4"/>
        <v>2</v>
      </c>
    </row>
    <row r="31" spans="1:23" ht="24" customHeight="1">
      <c r="A31" s="68"/>
      <c r="B31" s="64" t="s">
        <v>20</v>
      </c>
      <c r="C31" s="74" t="s">
        <v>62</v>
      </c>
      <c r="D31" s="66"/>
      <c r="E31" s="68">
        <v>1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12">
        <f t="shared" si="5"/>
        <v>0</v>
      </c>
      <c r="S31" s="13">
        <f t="shared" si="0"/>
        <v>0</v>
      </c>
      <c r="T31" s="48" t="str">
        <f t="shared" si="1"/>
        <v>не справился</v>
      </c>
      <c r="U31" s="11">
        <f t="shared" si="2"/>
        <v>0</v>
      </c>
      <c r="V31" s="48" t="str">
        <f t="shared" si="3"/>
        <v>не справился</v>
      </c>
      <c r="W31" s="48">
        <f t="shared" si="4"/>
        <v>2</v>
      </c>
    </row>
    <row r="32" spans="1:23" ht="29.25" customHeight="1" thickBot="1">
      <c r="A32" s="70"/>
      <c r="B32" s="64" t="s">
        <v>20</v>
      </c>
      <c r="C32" s="74" t="s">
        <v>62</v>
      </c>
      <c r="D32" s="71"/>
      <c r="E32" s="72">
        <v>1</v>
      </c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12">
        <f t="shared" si="5"/>
        <v>0</v>
      </c>
      <c r="S32" s="13">
        <f t="shared" si="0"/>
        <v>0</v>
      </c>
      <c r="T32" s="48" t="str">
        <f t="shared" si="1"/>
        <v>не справился</v>
      </c>
      <c r="U32" s="11">
        <f t="shared" si="2"/>
        <v>0</v>
      </c>
      <c r="V32" s="48" t="str">
        <f t="shared" si="3"/>
        <v>не справился</v>
      </c>
      <c r="W32" s="48">
        <f t="shared" si="4"/>
        <v>2</v>
      </c>
    </row>
    <row r="33" spans="1:23" ht="29.25" customHeight="1" thickTop="1">
      <c r="A33" s="104" t="s">
        <v>57</v>
      </c>
      <c r="B33" s="105"/>
      <c r="C33" s="105"/>
      <c r="D33" s="49">
        <v>28</v>
      </c>
      <c r="E33" s="47"/>
      <c r="F33" s="44">
        <f>SUM(F5:F32)</f>
        <v>0</v>
      </c>
      <c r="G33" s="44">
        <f aca="true" t="shared" si="6" ref="G33:Q33">SUM(G5:G32)</f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0</v>
      </c>
      <c r="M33" s="44">
        <f t="shared" si="6"/>
        <v>0</v>
      </c>
      <c r="N33" s="44">
        <f t="shared" si="6"/>
        <v>0</v>
      </c>
      <c r="O33" s="44">
        <f t="shared" si="6"/>
        <v>0</v>
      </c>
      <c r="P33" s="44">
        <f t="shared" si="6"/>
        <v>0</v>
      </c>
      <c r="Q33" s="44">
        <f t="shared" si="6"/>
        <v>0</v>
      </c>
      <c r="R33" s="44"/>
      <c r="S33" s="106" t="s">
        <v>65</v>
      </c>
      <c r="T33" s="107"/>
      <c r="U33" s="107"/>
      <c r="V33" s="107"/>
      <c r="W33" s="107"/>
    </row>
    <row r="34" spans="1:23" ht="29.25" customHeight="1">
      <c r="A34" s="76"/>
      <c r="B34" s="77"/>
      <c r="C34" s="77"/>
      <c r="D34" s="49"/>
      <c r="E34" s="47"/>
      <c r="F34" s="11">
        <f>$D33</f>
        <v>28</v>
      </c>
      <c r="G34" s="11">
        <f aca="true" t="shared" si="7" ref="G34:P34">$D33</f>
        <v>28</v>
      </c>
      <c r="H34" s="11">
        <f t="shared" si="7"/>
        <v>28</v>
      </c>
      <c r="I34" s="11">
        <f t="shared" si="7"/>
        <v>28</v>
      </c>
      <c r="J34" s="11">
        <f t="shared" si="7"/>
        <v>28</v>
      </c>
      <c r="K34" s="11">
        <f t="shared" si="7"/>
        <v>28</v>
      </c>
      <c r="L34" s="11">
        <f t="shared" si="7"/>
        <v>28</v>
      </c>
      <c r="M34" s="11">
        <f t="shared" si="7"/>
        <v>28</v>
      </c>
      <c r="N34" s="11">
        <f t="shared" si="7"/>
        <v>28</v>
      </c>
      <c r="O34" s="11">
        <f t="shared" si="7"/>
        <v>28</v>
      </c>
      <c r="P34" s="11">
        <f t="shared" si="7"/>
        <v>28</v>
      </c>
      <c r="Q34" s="11">
        <f>$D33*2</f>
        <v>56</v>
      </c>
      <c r="R34" s="11"/>
      <c r="S34" s="108" t="s">
        <v>64</v>
      </c>
      <c r="T34" s="109"/>
      <c r="U34" s="109"/>
      <c r="V34" s="109"/>
      <c r="W34" s="109"/>
    </row>
    <row r="35" spans="1:18" ht="12.75" customHeight="1">
      <c r="A35" s="110" t="s">
        <v>19</v>
      </c>
      <c r="B35" s="111"/>
      <c r="C35" s="111"/>
      <c r="D35" s="112"/>
      <c r="E35" s="18"/>
      <c r="F35" s="78">
        <f>F33/F34</f>
        <v>0</v>
      </c>
      <c r="G35" s="78">
        <f aca="true" t="shared" si="8" ref="G35:Q35">G33/G34</f>
        <v>0</v>
      </c>
      <c r="H35" s="78">
        <f t="shared" si="8"/>
        <v>0</v>
      </c>
      <c r="I35" s="78">
        <f t="shared" si="8"/>
        <v>0</v>
      </c>
      <c r="J35" s="78">
        <f t="shared" si="8"/>
        <v>0</v>
      </c>
      <c r="K35" s="78">
        <f t="shared" si="8"/>
        <v>0</v>
      </c>
      <c r="L35" s="78">
        <f t="shared" si="8"/>
        <v>0</v>
      </c>
      <c r="M35" s="78">
        <f t="shared" si="8"/>
        <v>0</v>
      </c>
      <c r="N35" s="78">
        <f t="shared" si="8"/>
        <v>0</v>
      </c>
      <c r="O35" s="78">
        <f t="shared" si="8"/>
        <v>0</v>
      </c>
      <c r="P35" s="78">
        <f t="shared" si="8"/>
        <v>0</v>
      </c>
      <c r="Q35" s="78">
        <f t="shared" si="8"/>
        <v>0</v>
      </c>
      <c r="R35" s="19"/>
    </row>
    <row r="36" spans="6:18" ht="12.75" customHeight="1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4"/>
    </row>
    <row r="37" spans="15:19" ht="21.75" customHeight="1">
      <c r="O37" s="113" t="s">
        <v>43</v>
      </c>
      <c r="P37" s="113"/>
      <c r="Q37" s="56" t="s">
        <v>13</v>
      </c>
      <c r="R37" s="45" t="s">
        <v>4</v>
      </c>
      <c r="S37" s="30"/>
    </row>
    <row r="38" spans="15:19" ht="12.75" customHeight="1">
      <c r="O38" s="29" t="s">
        <v>5</v>
      </c>
      <c r="P38" s="29"/>
      <c r="Q38" s="55">
        <f>COUNTIF(R5:R32,"&gt;=7")</f>
        <v>0</v>
      </c>
      <c r="R38" s="5"/>
      <c r="S38" s="31"/>
    </row>
    <row r="39" spans="15:19" ht="12.75" customHeight="1">
      <c r="O39" s="29" t="s">
        <v>6</v>
      </c>
      <c r="P39" s="29"/>
      <c r="Q39" s="55">
        <f>D33-Q38</f>
        <v>28</v>
      </c>
      <c r="R39" s="5"/>
      <c r="S39" s="31"/>
    </row>
    <row r="40" spans="6:18" ht="12.75" customHeight="1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4"/>
    </row>
    <row r="41" spans="15:18" ht="27.75" customHeight="1">
      <c r="O41" s="113" t="s">
        <v>22</v>
      </c>
      <c r="P41" s="113"/>
      <c r="Q41" s="56" t="s">
        <v>13</v>
      </c>
      <c r="R41" s="45" t="s">
        <v>4</v>
      </c>
    </row>
    <row r="42" spans="15:18" ht="12.75" customHeight="1">
      <c r="O42" s="103" t="s">
        <v>23</v>
      </c>
      <c r="P42" s="103"/>
      <c r="Q42" s="50">
        <f>COUNTIF(R5:R32,"&lt;9")</f>
        <v>28</v>
      </c>
      <c r="R42" s="6"/>
    </row>
    <row r="43" spans="15:18" ht="12.75" customHeight="1">
      <c r="O43" s="103" t="s">
        <v>24</v>
      </c>
      <c r="P43" s="103"/>
      <c r="Q43" s="50">
        <f>COUNTIF(R5:R32,"&lt;10")-Q42</f>
        <v>0</v>
      </c>
      <c r="R43" s="6"/>
    </row>
    <row r="44" spans="15:18" ht="12.75" customHeight="1">
      <c r="O44" s="103" t="s">
        <v>25</v>
      </c>
      <c r="P44" s="103"/>
      <c r="Q44" s="50">
        <f>COUNTIF(R5:R32,"&gt;=10")-Q45</f>
        <v>0</v>
      </c>
      <c r="R44" s="6"/>
    </row>
    <row r="45" spans="15:18" ht="12.75" customHeight="1">
      <c r="O45" s="103" t="s">
        <v>26</v>
      </c>
      <c r="P45" s="103"/>
      <c r="Q45" s="50">
        <f>COUNTIF(R5:R32,"&gt;=13")</f>
        <v>0</v>
      </c>
      <c r="R45" s="6"/>
    </row>
    <row r="46" spans="15:18" ht="12.75" customHeight="1">
      <c r="O46" s="103" t="s">
        <v>27</v>
      </c>
      <c r="P46" s="103"/>
      <c r="Q46" s="57">
        <f>SUM(Q44:Q45)</f>
        <v>0</v>
      </c>
      <c r="R46" s="22"/>
    </row>
  </sheetData>
  <sheetProtection sheet="1"/>
  <mergeCells count="33">
    <mergeCell ref="U1:V4"/>
    <mergeCell ref="W1:W4"/>
    <mergeCell ref="F3:F4"/>
    <mergeCell ref="G3:G4"/>
    <mergeCell ref="H3:H4"/>
    <mergeCell ref="I3:I4"/>
    <mergeCell ref="J3:J4"/>
    <mergeCell ref="K3:K4"/>
    <mergeCell ref="Q3:Q4"/>
    <mergeCell ref="F1:Q1"/>
    <mergeCell ref="R1:R4"/>
    <mergeCell ref="A1:A4"/>
    <mergeCell ref="B1:B4"/>
    <mergeCell ref="C1:C4"/>
    <mergeCell ref="D1:D4"/>
    <mergeCell ref="S1:T4"/>
    <mergeCell ref="E1:E2"/>
    <mergeCell ref="L3:L4"/>
    <mergeCell ref="M3:M4"/>
    <mergeCell ref="N3:N4"/>
    <mergeCell ref="O46:P46"/>
    <mergeCell ref="P3:P4"/>
    <mergeCell ref="A33:C33"/>
    <mergeCell ref="A35:D35"/>
    <mergeCell ref="O37:P37"/>
    <mergeCell ref="O41:P41"/>
    <mergeCell ref="O3:O4"/>
    <mergeCell ref="S33:W33"/>
    <mergeCell ref="S34:W34"/>
    <mergeCell ref="O42:P42"/>
    <mergeCell ref="O43:P43"/>
    <mergeCell ref="O44:P44"/>
    <mergeCell ref="O45:P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6"/>
  <sheetViews>
    <sheetView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F34" sqref="F34"/>
    </sheetView>
  </sheetViews>
  <sheetFormatPr defaultColWidth="17.140625" defaultRowHeight="12.75" customHeight="1"/>
  <cols>
    <col min="1" max="1" width="15.8515625" style="1" customWidth="1"/>
    <col min="2" max="2" width="16.8515625" style="1" customWidth="1"/>
    <col min="3" max="3" width="6.00390625" style="1" customWidth="1"/>
    <col min="4" max="4" width="21.28125" style="1" customWidth="1"/>
    <col min="5" max="5" width="9.00390625" style="1" hidden="1" customWidth="1"/>
    <col min="6" max="6" width="6.140625" style="3" customWidth="1"/>
    <col min="7" max="7" width="6.00390625" style="3" customWidth="1"/>
    <col min="8" max="11" width="5.140625" style="3" customWidth="1"/>
    <col min="12" max="12" width="6.28125" style="3" customWidth="1"/>
    <col min="13" max="13" width="9.57421875" style="3" customWidth="1"/>
    <col min="14" max="15" width="5.140625" style="3" customWidth="1"/>
    <col min="16" max="16" width="6.7109375" style="3" customWidth="1"/>
    <col min="17" max="17" width="10.140625" style="3" customWidth="1"/>
    <col min="18" max="18" width="8.8515625" style="3" customWidth="1"/>
    <col min="19" max="19" width="8.57421875" style="3" customWidth="1"/>
    <col min="20" max="20" width="13.7109375" style="3" customWidth="1"/>
    <col min="21" max="21" width="13.421875" style="3" customWidth="1"/>
    <col min="22" max="22" width="14.57421875" style="3" customWidth="1"/>
    <col min="23" max="23" width="12.00390625" style="3" customWidth="1"/>
    <col min="24" max="16384" width="17.140625" style="3" customWidth="1"/>
  </cols>
  <sheetData>
    <row r="1" spans="1:23" ht="12.75" customHeight="1">
      <c r="A1" s="129" t="s">
        <v>8</v>
      </c>
      <c r="B1" s="116" t="s">
        <v>11</v>
      </c>
      <c r="C1" s="116" t="s">
        <v>9</v>
      </c>
      <c r="D1" s="116" t="s">
        <v>10</v>
      </c>
      <c r="E1" s="125" t="s">
        <v>1</v>
      </c>
      <c r="F1" s="125" t="s">
        <v>12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 t="s">
        <v>2</v>
      </c>
      <c r="S1" s="119" t="s">
        <v>55</v>
      </c>
      <c r="T1" s="120"/>
      <c r="U1" s="119" t="s">
        <v>56</v>
      </c>
      <c r="V1" s="120"/>
      <c r="W1" s="141" t="s">
        <v>30</v>
      </c>
    </row>
    <row r="2" spans="1:23" ht="255.75" customHeight="1">
      <c r="A2" s="130"/>
      <c r="B2" s="117"/>
      <c r="C2" s="117"/>
      <c r="D2" s="117"/>
      <c r="E2" s="125"/>
      <c r="F2" s="61" t="s">
        <v>31</v>
      </c>
      <c r="G2" s="62" t="s">
        <v>32</v>
      </c>
      <c r="H2" s="62" t="s">
        <v>33</v>
      </c>
      <c r="I2" s="62" t="s">
        <v>34</v>
      </c>
      <c r="J2" s="62" t="s">
        <v>35</v>
      </c>
      <c r="K2" s="62" t="s">
        <v>36</v>
      </c>
      <c r="L2" s="62" t="s">
        <v>37</v>
      </c>
      <c r="M2" s="62" t="s">
        <v>38</v>
      </c>
      <c r="N2" s="62" t="s">
        <v>39</v>
      </c>
      <c r="O2" s="62" t="s">
        <v>41</v>
      </c>
      <c r="P2" s="62" t="s">
        <v>40</v>
      </c>
      <c r="Q2" s="62" t="s">
        <v>42</v>
      </c>
      <c r="R2" s="127"/>
      <c r="S2" s="121"/>
      <c r="T2" s="122"/>
      <c r="U2" s="121"/>
      <c r="V2" s="122"/>
      <c r="W2" s="142"/>
    </row>
    <row r="3" spans="1:23" ht="12.75">
      <c r="A3" s="130"/>
      <c r="B3" s="117"/>
      <c r="C3" s="117"/>
      <c r="D3" s="117"/>
      <c r="E3" s="63"/>
      <c r="F3" s="114" t="s">
        <v>53</v>
      </c>
      <c r="G3" s="114" t="s">
        <v>53</v>
      </c>
      <c r="H3" s="114" t="s">
        <v>53</v>
      </c>
      <c r="I3" s="114" t="s">
        <v>53</v>
      </c>
      <c r="J3" s="114" t="s">
        <v>53</v>
      </c>
      <c r="K3" s="114" t="s">
        <v>53</v>
      </c>
      <c r="L3" s="114" t="s">
        <v>53</v>
      </c>
      <c r="M3" s="114" t="s">
        <v>53</v>
      </c>
      <c r="N3" s="114" t="s">
        <v>53</v>
      </c>
      <c r="O3" s="114" t="s">
        <v>53</v>
      </c>
      <c r="P3" s="114" t="s">
        <v>53</v>
      </c>
      <c r="Q3" s="114" t="s">
        <v>54</v>
      </c>
      <c r="R3" s="127"/>
      <c r="S3" s="121"/>
      <c r="T3" s="122"/>
      <c r="U3" s="121"/>
      <c r="V3" s="122"/>
      <c r="W3" s="142"/>
    </row>
    <row r="4" spans="1:23" ht="41.25" customHeight="1">
      <c r="A4" s="131"/>
      <c r="B4" s="118"/>
      <c r="C4" s="118"/>
      <c r="D4" s="118"/>
      <c r="E4" s="63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28"/>
      <c r="S4" s="123"/>
      <c r="T4" s="124"/>
      <c r="U4" s="123"/>
      <c r="V4" s="124"/>
      <c r="W4" s="143"/>
    </row>
    <row r="5" spans="1:23" ht="24" customHeight="1">
      <c r="A5" s="64"/>
      <c r="B5" s="64" t="s">
        <v>20</v>
      </c>
      <c r="C5" s="74" t="s">
        <v>60</v>
      </c>
      <c r="D5" s="66"/>
      <c r="E5" s="64">
        <v>1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12">
        <f>SUM(F5:Q5)</f>
        <v>0</v>
      </c>
      <c r="S5" s="13">
        <f>R5-Q5</f>
        <v>0</v>
      </c>
      <c r="T5" s="48" t="str">
        <f>IF(S5&gt;7,"справился","не справился")</f>
        <v>не справился</v>
      </c>
      <c r="U5" s="11">
        <f>Q5</f>
        <v>0</v>
      </c>
      <c r="V5" s="48" t="str">
        <f>IF(U5&gt;1,"справился","не справился")</f>
        <v>не справился</v>
      </c>
      <c r="W5" s="48">
        <f>IF(R5&gt;12,5,IF(R5&gt;9,4,IF(R5&gt;7,3,2)))</f>
        <v>2</v>
      </c>
    </row>
    <row r="6" spans="1:23" ht="24" customHeight="1">
      <c r="A6" s="68"/>
      <c r="B6" s="64" t="s">
        <v>20</v>
      </c>
      <c r="C6" s="74" t="s">
        <v>60</v>
      </c>
      <c r="D6" s="66"/>
      <c r="E6" s="68">
        <v>2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12">
        <f>SUM(F6:Q6)</f>
        <v>0</v>
      </c>
      <c r="S6" s="13">
        <f aca="true" t="shared" si="0" ref="S6:S32">R6-Q6</f>
        <v>0</v>
      </c>
      <c r="T6" s="48" t="str">
        <f aca="true" t="shared" si="1" ref="T6:T32">IF(S6&gt;7,"справился","не справился")</f>
        <v>не справился</v>
      </c>
      <c r="U6" s="11">
        <f aca="true" t="shared" si="2" ref="U6:U32">Q6</f>
        <v>0</v>
      </c>
      <c r="V6" s="48" t="str">
        <f aca="true" t="shared" si="3" ref="V6:V32">IF(U6&gt;1,"справился","не справился")</f>
        <v>не справился</v>
      </c>
      <c r="W6" s="48">
        <f aca="true" t="shared" si="4" ref="W6:W32">IF(R6&gt;12,5,IF(R6&gt;9,4,IF(R6&gt;7,3,2)))</f>
        <v>2</v>
      </c>
    </row>
    <row r="7" spans="1:23" ht="24" customHeight="1">
      <c r="A7" s="68"/>
      <c r="B7" s="64" t="s">
        <v>20</v>
      </c>
      <c r="C7" s="74" t="s">
        <v>60</v>
      </c>
      <c r="D7" s="66"/>
      <c r="E7" s="68">
        <v>1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12">
        <f aca="true" t="shared" si="5" ref="R7:R32">SUM(F7:Q7)</f>
        <v>0</v>
      </c>
      <c r="S7" s="13">
        <f t="shared" si="0"/>
        <v>0</v>
      </c>
      <c r="T7" s="48" t="str">
        <f t="shared" si="1"/>
        <v>не справился</v>
      </c>
      <c r="U7" s="11">
        <f t="shared" si="2"/>
        <v>0</v>
      </c>
      <c r="V7" s="48" t="str">
        <f t="shared" si="3"/>
        <v>не справился</v>
      </c>
      <c r="W7" s="48">
        <f t="shared" si="4"/>
        <v>2</v>
      </c>
    </row>
    <row r="8" spans="1:23" ht="24" customHeight="1">
      <c r="A8" s="68"/>
      <c r="B8" s="64" t="s">
        <v>20</v>
      </c>
      <c r="C8" s="74" t="s">
        <v>60</v>
      </c>
      <c r="D8" s="66"/>
      <c r="E8" s="68">
        <v>2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12">
        <f t="shared" si="5"/>
        <v>0</v>
      </c>
      <c r="S8" s="13">
        <f t="shared" si="0"/>
        <v>0</v>
      </c>
      <c r="T8" s="48" t="str">
        <f t="shared" si="1"/>
        <v>не справился</v>
      </c>
      <c r="U8" s="11">
        <f t="shared" si="2"/>
        <v>0</v>
      </c>
      <c r="V8" s="48" t="str">
        <f t="shared" si="3"/>
        <v>не справился</v>
      </c>
      <c r="W8" s="48">
        <f t="shared" si="4"/>
        <v>2</v>
      </c>
    </row>
    <row r="9" spans="1:23" ht="24" customHeight="1">
      <c r="A9" s="68"/>
      <c r="B9" s="64" t="s">
        <v>20</v>
      </c>
      <c r="C9" s="74" t="s">
        <v>60</v>
      </c>
      <c r="D9" s="66"/>
      <c r="E9" s="68">
        <v>2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12">
        <f t="shared" si="5"/>
        <v>0</v>
      </c>
      <c r="S9" s="13">
        <f t="shared" si="0"/>
        <v>0</v>
      </c>
      <c r="T9" s="48" t="str">
        <f t="shared" si="1"/>
        <v>не справился</v>
      </c>
      <c r="U9" s="11">
        <f t="shared" si="2"/>
        <v>0</v>
      </c>
      <c r="V9" s="48" t="str">
        <f t="shared" si="3"/>
        <v>не справился</v>
      </c>
      <c r="W9" s="48">
        <f t="shared" si="4"/>
        <v>2</v>
      </c>
    </row>
    <row r="10" spans="1:23" ht="24" customHeight="1">
      <c r="A10" s="68"/>
      <c r="B10" s="64" t="s">
        <v>20</v>
      </c>
      <c r="C10" s="74" t="s">
        <v>60</v>
      </c>
      <c r="D10" s="66"/>
      <c r="E10" s="68">
        <v>2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12">
        <f t="shared" si="5"/>
        <v>0</v>
      </c>
      <c r="S10" s="13">
        <f t="shared" si="0"/>
        <v>0</v>
      </c>
      <c r="T10" s="48" t="str">
        <f t="shared" si="1"/>
        <v>не справился</v>
      </c>
      <c r="U10" s="11">
        <f t="shared" si="2"/>
        <v>0</v>
      </c>
      <c r="V10" s="48" t="str">
        <f t="shared" si="3"/>
        <v>не справился</v>
      </c>
      <c r="W10" s="48">
        <f t="shared" si="4"/>
        <v>2</v>
      </c>
    </row>
    <row r="11" spans="1:23" ht="24" customHeight="1">
      <c r="A11" s="68"/>
      <c r="B11" s="64" t="s">
        <v>20</v>
      </c>
      <c r="C11" s="74" t="s">
        <v>60</v>
      </c>
      <c r="D11" s="66"/>
      <c r="E11" s="68">
        <v>2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12">
        <f t="shared" si="5"/>
        <v>0</v>
      </c>
      <c r="S11" s="13">
        <f t="shared" si="0"/>
        <v>0</v>
      </c>
      <c r="T11" s="48" t="str">
        <f t="shared" si="1"/>
        <v>не справился</v>
      </c>
      <c r="U11" s="11">
        <f t="shared" si="2"/>
        <v>0</v>
      </c>
      <c r="V11" s="48" t="str">
        <f t="shared" si="3"/>
        <v>не справился</v>
      </c>
      <c r="W11" s="48">
        <f t="shared" si="4"/>
        <v>2</v>
      </c>
    </row>
    <row r="12" spans="1:23" ht="24" customHeight="1">
      <c r="A12" s="68"/>
      <c r="B12" s="64" t="s">
        <v>20</v>
      </c>
      <c r="C12" s="74" t="s">
        <v>60</v>
      </c>
      <c r="D12" s="66"/>
      <c r="E12" s="68">
        <v>2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12">
        <f t="shared" si="5"/>
        <v>0</v>
      </c>
      <c r="S12" s="13">
        <f t="shared" si="0"/>
        <v>0</v>
      </c>
      <c r="T12" s="48" t="str">
        <f t="shared" si="1"/>
        <v>не справился</v>
      </c>
      <c r="U12" s="11">
        <f t="shared" si="2"/>
        <v>0</v>
      </c>
      <c r="V12" s="48" t="str">
        <f t="shared" si="3"/>
        <v>не справился</v>
      </c>
      <c r="W12" s="48">
        <f t="shared" si="4"/>
        <v>2</v>
      </c>
    </row>
    <row r="13" spans="1:23" ht="24" customHeight="1">
      <c r="A13" s="68"/>
      <c r="B13" s="64" t="s">
        <v>20</v>
      </c>
      <c r="C13" s="74" t="s">
        <v>60</v>
      </c>
      <c r="D13" s="66"/>
      <c r="E13" s="68">
        <v>2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12">
        <f t="shared" si="5"/>
        <v>0</v>
      </c>
      <c r="S13" s="13">
        <f t="shared" si="0"/>
        <v>0</v>
      </c>
      <c r="T13" s="48" t="str">
        <f t="shared" si="1"/>
        <v>не справился</v>
      </c>
      <c r="U13" s="11">
        <f t="shared" si="2"/>
        <v>0</v>
      </c>
      <c r="V13" s="48" t="str">
        <f t="shared" si="3"/>
        <v>не справился</v>
      </c>
      <c r="W13" s="48">
        <f t="shared" si="4"/>
        <v>2</v>
      </c>
    </row>
    <row r="14" spans="1:23" ht="24" customHeight="1">
      <c r="A14" s="68"/>
      <c r="B14" s="64" t="s">
        <v>20</v>
      </c>
      <c r="C14" s="74" t="s">
        <v>60</v>
      </c>
      <c r="D14" s="66"/>
      <c r="E14" s="68">
        <v>2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12">
        <f t="shared" si="5"/>
        <v>0</v>
      </c>
      <c r="S14" s="13">
        <f t="shared" si="0"/>
        <v>0</v>
      </c>
      <c r="T14" s="48" t="str">
        <f t="shared" si="1"/>
        <v>не справился</v>
      </c>
      <c r="U14" s="11">
        <f t="shared" si="2"/>
        <v>0</v>
      </c>
      <c r="V14" s="48" t="str">
        <f t="shared" si="3"/>
        <v>не справился</v>
      </c>
      <c r="W14" s="48">
        <f t="shared" si="4"/>
        <v>2</v>
      </c>
    </row>
    <row r="15" spans="1:23" ht="24" customHeight="1">
      <c r="A15" s="68"/>
      <c r="B15" s="64" t="s">
        <v>20</v>
      </c>
      <c r="C15" s="74" t="s">
        <v>63</v>
      </c>
      <c r="D15" s="66"/>
      <c r="E15" s="68">
        <v>2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12">
        <f t="shared" si="5"/>
        <v>0</v>
      </c>
      <c r="S15" s="13">
        <f t="shared" si="0"/>
        <v>0</v>
      </c>
      <c r="T15" s="48" t="str">
        <f t="shared" si="1"/>
        <v>не справился</v>
      </c>
      <c r="U15" s="11">
        <f t="shared" si="2"/>
        <v>0</v>
      </c>
      <c r="V15" s="48" t="str">
        <f t="shared" si="3"/>
        <v>не справился</v>
      </c>
      <c r="W15" s="48">
        <f t="shared" si="4"/>
        <v>2</v>
      </c>
    </row>
    <row r="16" spans="1:23" ht="24" customHeight="1">
      <c r="A16" s="68"/>
      <c r="B16" s="64" t="s">
        <v>20</v>
      </c>
      <c r="C16" s="74" t="s">
        <v>63</v>
      </c>
      <c r="D16" s="66"/>
      <c r="E16" s="68">
        <v>2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12">
        <f t="shared" si="5"/>
        <v>0</v>
      </c>
      <c r="S16" s="13">
        <f t="shared" si="0"/>
        <v>0</v>
      </c>
      <c r="T16" s="48" t="str">
        <f t="shared" si="1"/>
        <v>не справился</v>
      </c>
      <c r="U16" s="11">
        <f t="shared" si="2"/>
        <v>0</v>
      </c>
      <c r="V16" s="48" t="str">
        <f t="shared" si="3"/>
        <v>не справился</v>
      </c>
      <c r="W16" s="48">
        <f t="shared" si="4"/>
        <v>2</v>
      </c>
    </row>
    <row r="17" spans="1:23" ht="24" customHeight="1">
      <c r="A17" s="68"/>
      <c r="B17" s="64" t="s">
        <v>20</v>
      </c>
      <c r="C17" s="74" t="s">
        <v>63</v>
      </c>
      <c r="D17" s="66"/>
      <c r="E17" s="68">
        <v>2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12">
        <f t="shared" si="5"/>
        <v>0</v>
      </c>
      <c r="S17" s="13">
        <f t="shared" si="0"/>
        <v>0</v>
      </c>
      <c r="T17" s="48" t="str">
        <f t="shared" si="1"/>
        <v>не справился</v>
      </c>
      <c r="U17" s="11">
        <f t="shared" si="2"/>
        <v>0</v>
      </c>
      <c r="V17" s="48" t="str">
        <f t="shared" si="3"/>
        <v>не справился</v>
      </c>
      <c r="W17" s="48">
        <f t="shared" si="4"/>
        <v>2</v>
      </c>
    </row>
    <row r="18" spans="1:23" ht="24" customHeight="1">
      <c r="A18" s="68"/>
      <c r="B18" s="64" t="s">
        <v>20</v>
      </c>
      <c r="C18" s="74" t="s">
        <v>63</v>
      </c>
      <c r="D18" s="66"/>
      <c r="E18" s="68">
        <v>2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12">
        <f t="shared" si="5"/>
        <v>0</v>
      </c>
      <c r="S18" s="13">
        <f t="shared" si="0"/>
        <v>0</v>
      </c>
      <c r="T18" s="48" t="str">
        <f t="shared" si="1"/>
        <v>не справился</v>
      </c>
      <c r="U18" s="11">
        <f t="shared" si="2"/>
        <v>0</v>
      </c>
      <c r="V18" s="48" t="str">
        <f t="shared" si="3"/>
        <v>не справился</v>
      </c>
      <c r="W18" s="48">
        <f t="shared" si="4"/>
        <v>2</v>
      </c>
    </row>
    <row r="19" spans="1:23" ht="24" customHeight="1">
      <c r="A19" s="68"/>
      <c r="B19" s="64" t="s">
        <v>20</v>
      </c>
      <c r="C19" s="74" t="s">
        <v>63</v>
      </c>
      <c r="D19" s="66"/>
      <c r="E19" s="68">
        <v>2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12">
        <f t="shared" si="5"/>
        <v>0</v>
      </c>
      <c r="S19" s="13">
        <f t="shared" si="0"/>
        <v>0</v>
      </c>
      <c r="T19" s="48" t="str">
        <f t="shared" si="1"/>
        <v>не справился</v>
      </c>
      <c r="U19" s="11">
        <f t="shared" si="2"/>
        <v>0</v>
      </c>
      <c r="V19" s="48" t="str">
        <f t="shared" si="3"/>
        <v>не справился</v>
      </c>
      <c r="W19" s="48">
        <f t="shared" si="4"/>
        <v>2</v>
      </c>
    </row>
    <row r="20" spans="1:23" ht="24" customHeight="1">
      <c r="A20" s="68"/>
      <c r="B20" s="64" t="s">
        <v>20</v>
      </c>
      <c r="C20" s="74" t="s">
        <v>63</v>
      </c>
      <c r="D20" s="66"/>
      <c r="E20" s="68">
        <v>1</v>
      </c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12">
        <f t="shared" si="5"/>
        <v>0</v>
      </c>
      <c r="S20" s="13">
        <f t="shared" si="0"/>
        <v>0</v>
      </c>
      <c r="T20" s="48" t="str">
        <f t="shared" si="1"/>
        <v>не справился</v>
      </c>
      <c r="U20" s="11">
        <f t="shared" si="2"/>
        <v>0</v>
      </c>
      <c r="V20" s="48" t="str">
        <f t="shared" si="3"/>
        <v>не справился</v>
      </c>
      <c r="W20" s="48">
        <f t="shared" si="4"/>
        <v>2</v>
      </c>
    </row>
    <row r="21" spans="1:23" ht="24" customHeight="1">
      <c r="A21" s="68"/>
      <c r="B21" s="64" t="s">
        <v>20</v>
      </c>
      <c r="C21" s="74" t="s">
        <v>63</v>
      </c>
      <c r="D21" s="66"/>
      <c r="E21" s="68">
        <v>1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12">
        <f t="shared" si="5"/>
        <v>0</v>
      </c>
      <c r="S21" s="13">
        <f t="shared" si="0"/>
        <v>0</v>
      </c>
      <c r="T21" s="48" t="str">
        <f t="shared" si="1"/>
        <v>не справился</v>
      </c>
      <c r="U21" s="11">
        <f t="shared" si="2"/>
        <v>0</v>
      </c>
      <c r="V21" s="48" t="str">
        <f t="shared" si="3"/>
        <v>не справился</v>
      </c>
      <c r="W21" s="48">
        <f t="shared" si="4"/>
        <v>2</v>
      </c>
    </row>
    <row r="22" spans="1:23" ht="24" customHeight="1">
      <c r="A22" s="68"/>
      <c r="B22" s="64" t="s">
        <v>20</v>
      </c>
      <c r="C22" s="74" t="s">
        <v>63</v>
      </c>
      <c r="D22" s="66"/>
      <c r="E22" s="68">
        <v>1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12">
        <f t="shared" si="5"/>
        <v>0</v>
      </c>
      <c r="S22" s="13">
        <f t="shared" si="0"/>
        <v>0</v>
      </c>
      <c r="T22" s="48" t="str">
        <f t="shared" si="1"/>
        <v>не справился</v>
      </c>
      <c r="U22" s="11">
        <f t="shared" si="2"/>
        <v>0</v>
      </c>
      <c r="V22" s="48" t="str">
        <f t="shared" si="3"/>
        <v>не справился</v>
      </c>
      <c r="W22" s="48">
        <f t="shared" si="4"/>
        <v>2</v>
      </c>
    </row>
    <row r="23" spans="1:23" ht="24" customHeight="1">
      <c r="A23" s="68"/>
      <c r="B23" s="64" t="s">
        <v>20</v>
      </c>
      <c r="C23" s="74" t="s">
        <v>63</v>
      </c>
      <c r="D23" s="66"/>
      <c r="E23" s="68">
        <v>1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12">
        <f t="shared" si="5"/>
        <v>0</v>
      </c>
      <c r="S23" s="13">
        <f t="shared" si="0"/>
        <v>0</v>
      </c>
      <c r="T23" s="48" t="str">
        <f t="shared" si="1"/>
        <v>не справился</v>
      </c>
      <c r="U23" s="11">
        <f t="shared" si="2"/>
        <v>0</v>
      </c>
      <c r="V23" s="48" t="str">
        <f t="shared" si="3"/>
        <v>не справился</v>
      </c>
      <c r="W23" s="48">
        <f t="shared" si="4"/>
        <v>2</v>
      </c>
    </row>
    <row r="24" spans="1:23" ht="24" customHeight="1">
      <c r="A24" s="68"/>
      <c r="B24" s="64" t="s">
        <v>20</v>
      </c>
      <c r="C24" s="74" t="s">
        <v>63</v>
      </c>
      <c r="D24" s="66"/>
      <c r="E24" s="68">
        <v>1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12">
        <f t="shared" si="5"/>
        <v>0</v>
      </c>
      <c r="S24" s="13">
        <f t="shared" si="0"/>
        <v>0</v>
      </c>
      <c r="T24" s="48" t="str">
        <f t="shared" si="1"/>
        <v>не справился</v>
      </c>
      <c r="U24" s="11">
        <f t="shared" si="2"/>
        <v>0</v>
      </c>
      <c r="V24" s="48" t="str">
        <f t="shared" si="3"/>
        <v>не справился</v>
      </c>
      <c r="W24" s="48">
        <f t="shared" si="4"/>
        <v>2</v>
      </c>
    </row>
    <row r="25" spans="1:23" ht="24" customHeight="1">
      <c r="A25" s="68"/>
      <c r="B25" s="64" t="s">
        <v>20</v>
      </c>
      <c r="C25" s="74" t="s">
        <v>63</v>
      </c>
      <c r="D25" s="66"/>
      <c r="E25" s="68">
        <v>1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12">
        <f t="shared" si="5"/>
        <v>0</v>
      </c>
      <c r="S25" s="13">
        <f t="shared" si="0"/>
        <v>0</v>
      </c>
      <c r="T25" s="48" t="str">
        <f t="shared" si="1"/>
        <v>не справился</v>
      </c>
      <c r="U25" s="11">
        <f t="shared" si="2"/>
        <v>0</v>
      </c>
      <c r="V25" s="48" t="str">
        <f t="shared" si="3"/>
        <v>не справился</v>
      </c>
      <c r="W25" s="48">
        <f t="shared" si="4"/>
        <v>2</v>
      </c>
    </row>
    <row r="26" spans="1:23" ht="24" customHeight="1">
      <c r="A26" s="68"/>
      <c r="B26" s="64" t="s">
        <v>20</v>
      </c>
      <c r="C26" s="74" t="s">
        <v>63</v>
      </c>
      <c r="D26" s="66"/>
      <c r="E26" s="68">
        <v>1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12">
        <f t="shared" si="5"/>
        <v>0</v>
      </c>
      <c r="S26" s="13">
        <f t="shared" si="0"/>
        <v>0</v>
      </c>
      <c r="T26" s="48" t="str">
        <f t="shared" si="1"/>
        <v>не справился</v>
      </c>
      <c r="U26" s="11">
        <f t="shared" si="2"/>
        <v>0</v>
      </c>
      <c r="V26" s="48" t="str">
        <f t="shared" si="3"/>
        <v>не справился</v>
      </c>
      <c r="W26" s="48">
        <f t="shared" si="4"/>
        <v>2</v>
      </c>
    </row>
    <row r="27" spans="1:23" ht="24" customHeight="1">
      <c r="A27" s="68"/>
      <c r="B27" s="64" t="s">
        <v>20</v>
      </c>
      <c r="C27" s="74" t="s">
        <v>63</v>
      </c>
      <c r="D27" s="66"/>
      <c r="E27" s="68">
        <v>1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12">
        <f t="shared" si="5"/>
        <v>0</v>
      </c>
      <c r="S27" s="13">
        <f t="shared" si="0"/>
        <v>0</v>
      </c>
      <c r="T27" s="48" t="str">
        <f t="shared" si="1"/>
        <v>не справился</v>
      </c>
      <c r="U27" s="11">
        <f t="shared" si="2"/>
        <v>0</v>
      </c>
      <c r="V27" s="48" t="str">
        <f t="shared" si="3"/>
        <v>не справился</v>
      </c>
      <c r="W27" s="48">
        <f t="shared" si="4"/>
        <v>2</v>
      </c>
    </row>
    <row r="28" spans="1:23" ht="24" customHeight="1">
      <c r="A28" s="68"/>
      <c r="B28" s="64" t="s">
        <v>20</v>
      </c>
      <c r="C28" s="74" t="s">
        <v>63</v>
      </c>
      <c r="D28" s="66"/>
      <c r="E28" s="68">
        <v>1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12">
        <f t="shared" si="5"/>
        <v>0</v>
      </c>
      <c r="S28" s="13">
        <f t="shared" si="0"/>
        <v>0</v>
      </c>
      <c r="T28" s="48" t="str">
        <f t="shared" si="1"/>
        <v>не справился</v>
      </c>
      <c r="U28" s="11">
        <f t="shared" si="2"/>
        <v>0</v>
      </c>
      <c r="V28" s="48" t="str">
        <f t="shared" si="3"/>
        <v>не справился</v>
      </c>
      <c r="W28" s="48">
        <f t="shared" si="4"/>
        <v>2</v>
      </c>
    </row>
    <row r="29" spans="1:23" ht="24" customHeight="1">
      <c r="A29" s="68"/>
      <c r="B29" s="64" t="s">
        <v>20</v>
      </c>
      <c r="C29" s="74" t="s">
        <v>63</v>
      </c>
      <c r="D29" s="66"/>
      <c r="E29" s="68">
        <v>1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12">
        <f t="shared" si="5"/>
        <v>0</v>
      </c>
      <c r="S29" s="13">
        <f t="shared" si="0"/>
        <v>0</v>
      </c>
      <c r="T29" s="48" t="str">
        <f t="shared" si="1"/>
        <v>не справился</v>
      </c>
      <c r="U29" s="11">
        <f t="shared" si="2"/>
        <v>0</v>
      </c>
      <c r="V29" s="48" t="str">
        <f t="shared" si="3"/>
        <v>не справился</v>
      </c>
      <c r="W29" s="48">
        <f t="shared" si="4"/>
        <v>2</v>
      </c>
    </row>
    <row r="30" spans="1:23" ht="24" customHeight="1">
      <c r="A30" s="68"/>
      <c r="B30" s="64" t="s">
        <v>20</v>
      </c>
      <c r="C30" s="74" t="s">
        <v>63</v>
      </c>
      <c r="D30" s="66"/>
      <c r="E30" s="68">
        <v>1</v>
      </c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12">
        <f t="shared" si="5"/>
        <v>0</v>
      </c>
      <c r="S30" s="13">
        <f t="shared" si="0"/>
        <v>0</v>
      </c>
      <c r="T30" s="48" t="str">
        <f t="shared" si="1"/>
        <v>не справился</v>
      </c>
      <c r="U30" s="11">
        <f t="shared" si="2"/>
        <v>0</v>
      </c>
      <c r="V30" s="48" t="str">
        <f t="shared" si="3"/>
        <v>не справился</v>
      </c>
      <c r="W30" s="48">
        <f t="shared" si="4"/>
        <v>2</v>
      </c>
    </row>
    <row r="31" spans="1:23" ht="24" customHeight="1">
      <c r="A31" s="68"/>
      <c r="B31" s="64" t="s">
        <v>20</v>
      </c>
      <c r="C31" s="74" t="s">
        <v>63</v>
      </c>
      <c r="D31" s="66"/>
      <c r="E31" s="68">
        <v>1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12">
        <f t="shared" si="5"/>
        <v>0</v>
      </c>
      <c r="S31" s="13">
        <f t="shared" si="0"/>
        <v>0</v>
      </c>
      <c r="T31" s="48" t="str">
        <f t="shared" si="1"/>
        <v>не справился</v>
      </c>
      <c r="U31" s="11">
        <f t="shared" si="2"/>
        <v>0</v>
      </c>
      <c r="V31" s="48" t="str">
        <f t="shared" si="3"/>
        <v>не справился</v>
      </c>
      <c r="W31" s="48">
        <f t="shared" si="4"/>
        <v>2</v>
      </c>
    </row>
    <row r="32" spans="1:23" ht="29.25" customHeight="1" thickBot="1">
      <c r="A32" s="70"/>
      <c r="B32" s="64" t="s">
        <v>20</v>
      </c>
      <c r="C32" s="74" t="s">
        <v>63</v>
      </c>
      <c r="D32" s="71"/>
      <c r="E32" s="72">
        <v>1</v>
      </c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12">
        <f t="shared" si="5"/>
        <v>0</v>
      </c>
      <c r="S32" s="13">
        <f t="shared" si="0"/>
        <v>0</v>
      </c>
      <c r="T32" s="48" t="str">
        <f t="shared" si="1"/>
        <v>не справился</v>
      </c>
      <c r="U32" s="11">
        <f t="shared" si="2"/>
        <v>0</v>
      </c>
      <c r="V32" s="48" t="str">
        <f t="shared" si="3"/>
        <v>не справился</v>
      </c>
      <c r="W32" s="48">
        <f t="shared" si="4"/>
        <v>2</v>
      </c>
    </row>
    <row r="33" spans="1:23" ht="29.25" customHeight="1" thickTop="1">
      <c r="A33" s="104" t="s">
        <v>57</v>
      </c>
      <c r="B33" s="105"/>
      <c r="C33" s="105"/>
      <c r="D33" s="49">
        <v>28</v>
      </c>
      <c r="E33" s="47"/>
      <c r="F33" s="44">
        <f>SUM(F5:F32)</f>
        <v>0</v>
      </c>
      <c r="G33" s="44">
        <f aca="true" t="shared" si="6" ref="G33:Q33">SUM(G5:G32)</f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0</v>
      </c>
      <c r="M33" s="44">
        <f t="shared" si="6"/>
        <v>0</v>
      </c>
      <c r="N33" s="44">
        <f t="shared" si="6"/>
        <v>0</v>
      </c>
      <c r="O33" s="44">
        <f t="shared" si="6"/>
        <v>0</v>
      </c>
      <c r="P33" s="44">
        <f t="shared" si="6"/>
        <v>0</v>
      </c>
      <c r="Q33" s="44">
        <f t="shared" si="6"/>
        <v>0</v>
      </c>
      <c r="R33" s="44"/>
      <c r="S33" s="106" t="s">
        <v>65</v>
      </c>
      <c r="T33" s="107"/>
      <c r="U33" s="107"/>
      <c r="V33" s="107"/>
      <c r="W33" s="107"/>
    </row>
    <row r="34" spans="1:23" ht="29.25" customHeight="1">
      <c r="A34" s="76"/>
      <c r="B34" s="77"/>
      <c r="C34" s="77"/>
      <c r="D34" s="49"/>
      <c r="E34" s="47"/>
      <c r="F34" s="11">
        <f>$D33</f>
        <v>28</v>
      </c>
      <c r="G34" s="11">
        <f aca="true" t="shared" si="7" ref="G34:P34">$D33</f>
        <v>28</v>
      </c>
      <c r="H34" s="11">
        <f t="shared" si="7"/>
        <v>28</v>
      </c>
      <c r="I34" s="11">
        <f t="shared" si="7"/>
        <v>28</v>
      </c>
      <c r="J34" s="11">
        <f t="shared" si="7"/>
        <v>28</v>
      </c>
      <c r="K34" s="11">
        <f t="shared" si="7"/>
        <v>28</v>
      </c>
      <c r="L34" s="11">
        <f t="shared" si="7"/>
        <v>28</v>
      </c>
      <c r="M34" s="11">
        <f t="shared" si="7"/>
        <v>28</v>
      </c>
      <c r="N34" s="11">
        <f t="shared" si="7"/>
        <v>28</v>
      </c>
      <c r="O34" s="11">
        <f t="shared" si="7"/>
        <v>28</v>
      </c>
      <c r="P34" s="11">
        <f t="shared" si="7"/>
        <v>28</v>
      </c>
      <c r="Q34" s="11">
        <f>$D33*2</f>
        <v>56</v>
      </c>
      <c r="R34" s="11"/>
      <c r="S34" s="108" t="s">
        <v>64</v>
      </c>
      <c r="T34" s="109"/>
      <c r="U34" s="109"/>
      <c r="V34" s="109"/>
      <c r="W34" s="109"/>
    </row>
    <row r="35" spans="1:18" ht="12.75" customHeight="1">
      <c r="A35" s="110" t="s">
        <v>19</v>
      </c>
      <c r="B35" s="111"/>
      <c r="C35" s="111"/>
      <c r="D35" s="112"/>
      <c r="E35" s="18"/>
      <c r="F35" s="78">
        <f>F33/F34</f>
        <v>0</v>
      </c>
      <c r="G35" s="78">
        <f aca="true" t="shared" si="8" ref="G35:Q35">G33/G34</f>
        <v>0</v>
      </c>
      <c r="H35" s="78">
        <f t="shared" si="8"/>
        <v>0</v>
      </c>
      <c r="I35" s="78">
        <f t="shared" si="8"/>
        <v>0</v>
      </c>
      <c r="J35" s="78">
        <f t="shared" si="8"/>
        <v>0</v>
      </c>
      <c r="K35" s="78">
        <f t="shared" si="8"/>
        <v>0</v>
      </c>
      <c r="L35" s="78">
        <f t="shared" si="8"/>
        <v>0</v>
      </c>
      <c r="M35" s="78">
        <f t="shared" si="8"/>
        <v>0</v>
      </c>
      <c r="N35" s="78">
        <f t="shared" si="8"/>
        <v>0</v>
      </c>
      <c r="O35" s="78">
        <f t="shared" si="8"/>
        <v>0</v>
      </c>
      <c r="P35" s="78">
        <f t="shared" si="8"/>
        <v>0</v>
      </c>
      <c r="Q35" s="78">
        <f t="shared" si="8"/>
        <v>0</v>
      </c>
      <c r="R35" s="19"/>
    </row>
    <row r="36" spans="6:18" ht="12.75" customHeight="1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4"/>
    </row>
    <row r="37" spans="15:19" ht="21.75" customHeight="1">
      <c r="O37" s="113" t="s">
        <v>43</v>
      </c>
      <c r="P37" s="113"/>
      <c r="Q37" s="56" t="s">
        <v>13</v>
      </c>
      <c r="R37" s="45" t="s">
        <v>4</v>
      </c>
      <c r="S37" s="30"/>
    </row>
    <row r="38" spans="15:19" ht="12.75" customHeight="1">
      <c r="O38" s="29" t="s">
        <v>5</v>
      </c>
      <c r="P38" s="29"/>
      <c r="Q38" s="55">
        <f>COUNTIF(R5:R32,"&gt;=7")</f>
        <v>0</v>
      </c>
      <c r="R38" s="5"/>
      <c r="S38" s="31"/>
    </row>
    <row r="39" spans="15:19" ht="12.75" customHeight="1">
      <c r="O39" s="29" t="s">
        <v>6</v>
      </c>
      <c r="P39" s="29"/>
      <c r="Q39" s="55">
        <f>D33-Q38</f>
        <v>28</v>
      </c>
      <c r="R39" s="5"/>
      <c r="S39" s="31"/>
    </row>
    <row r="40" spans="6:18" ht="12.75" customHeight="1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4"/>
    </row>
    <row r="41" spans="15:18" ht="27.75" customHeight="1">
      <c r="O41" s="113" t="s">
        <v>22</v>
      </c>
      <c r="P41" s="113"/>
      <c r="Q41" s="56" t="s">
        <v>13</v>
      </c>
      <c r="R41" s="45" t="s">
        <v>4</v>
      </c>
    </row>
    <row r="42" spans="15:18" ht="12.75" customHeight="1">
      <c r="O42" s="103" t="s">
        <v>23</v>
      </c>
      <c r="P42" s="103"/>
      <c r="Q42" s="50">
        <f>COUNTIF(R5:R32,"&lt;9")</f>
        <v>28</v>
      </c>
      <c r="R42" s="6"/>
    </row>
    <row r="43" spans="15:18" ht="12.75" customHeight="1">
      <c r="O43" s="103" t="s">
        <v>24</v>
      </c>
      <c r="P43" s="103"/>
      <c r="Q43" s="50">
        <f>COUNTIF(R5:R32,"&lt;10")-Q42</f>
        <v>0</v>
      </c>
      <c r="R43" s="6"/>
    </row>
    <row r="44" spans="15:18" ht="12.75" customHeight="1">
      <c r="O44" s="103" t="s">
        <v>25</v>
      </c>
      <c r="P44" s="103"/>
      <c r="Q44" s="50">
        <f>COUNTIF(R5:R32,"&gt;=10")-Q45</f>
        <v>0</v>
      </c>
      <c r="R44" s="6"/>
    </row>
    <row r="45" spans="15:18" ht="12.75" customHeight="1">
      <c r="O45" s="103" t="s">
        <v>26</v>
      </c>
      <c r="P45" s="103"/>
      <c r="Q45" s="50">
        <f>COUNTIF(R5:R32,"&gt;=13")</f>
        <v>0</v>
      </c>
      <c r="R45" s="6"/>
    </row>
    <row r="46" spans="15:18" ht="12.75" customHeight="1">
      <c r="O46" s="103" t="s">
        <v>27</v>
      </c>
      <c r="P46" s="103"/>
      <c r="Q46" s="57">
        <f>SUM(Q44:Q45)</f>
        <v>0</v>
      </c>
      <c r="R46" s="22"/>
    </row>
  </sheetData>
  <sheetProtection sheet="1"/>
  <mergeCells count="33">
    <mergeCell ref="U1:V4"/>
    <mergeCell ref="W1:W4"/>
    <mergeCell ref="F3:F4"/>
    <mergeCell ref="G3:G4"/>
    <mergeCell ref="H3:H4"/>
    <mergeCell ref="I3:I4"/>
    <mergeCell ref="J3:J4"/>
    <mergeCell ref="K3:K4"/>
    <mergeCell ref="Q3:Q4"/>
    <mergeCell ref="F1:Q1"/>
    <mergeCell ref="R1:R4"/>
    <mergeCell ref="A1:A4"/>
    <mergeCell ref="B1:B4"/>
    <mergeCell ref="C1:C4"/>
    <mergeCell ref="D1:D4"/>
    <mergeCell ref="S1:T4"/>
    <mergeCell ref="E1:E2"/>
    <mergeCell ref="L3:L4"/>
    <mergeCell ref="M3:M4"/>
    <mergeCell ref="N3:N4"/>
    <mergeCell ref="O46:P46"/>
    <mergeCell ref="P3:P4"/>
    <mergeCell ref="A33:C33"/>
    <mergeCell ref="A35:D35"/>
    <mergeCell ref="O37:P37"/>
    <mergeCell ref="O41:P41"/>
    <mergeCell ref="O3:O4"/>
    <mergeCell ref="S33:W33"/>
    <mergeCell ref="S34:W34"/>
    <mergeCell ref="O42:P42"/>
    <mergeCell ref="O43:P43"/>
    <mergeCell ref="O44:P44"/>
    <mergeCell ref="O45:P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PageLayoutView="0" workbookViewId="0" topLeftCell="A1">
      <selection activeCell="Q5" sqref="Q5"/>
    </sheetView>
  </sheetViews>
  <sheetFormatPr defaultColWidth="9.140625" defaultRowHeight="12.75"/>
  <cols>
    <col min="1" max="1" width="16.7109375" style="3" customWidth="1"/>
    <col min="2" max="2" width="15.28125" style="3" customWidth="1"/>
    <col min="3" max="3" width="8.421875" style="3" customWidth="1"/>
    <col min="4" max="4" width="9.7109375" style="2" customWidth="1"/>
    <col min="5" max="5" width="10.421875" style="2" customWidth="1"/>
    <col min="6" max="10" width="7.140625" style="2" customWidth="1"/>
    <col min="11" max="11" width="10.00390625" style="2" customWidth="1"/>
    <col min="12" max="16" width="7.140625" style="2" customWidth="1"/>
    <col min="17" max="17" width="8.28125" style="4" customWidth="1"/>
    <col min="18" max="18" width="6.00390625" style="3" customWidth="1"/>
    <col min="19" max="19" width="6.28125" style="3" customWidth="1"/>
    <col min="20" max="20" width="9.140625" style="3" customWidth="1"/>
    <col min="21" max="25" width="7.00390625" style="3" customWidth="1"/>
    <col min="26" max="16384" width="9.140625" style="3" customWidth="1"/>
  </cols>
  <sheetData>
    <row r="1" spans="1:17" ht="12.75">
      <c r="A1" s="153" t="s">
        <v>21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7" ht="15" customHeight="1">
      <c r="A2" s="147" t="s">
        <v>8</v>
      </c>
      <c r="B2" s="148" t="s">
        <v>0</v>
      </c>
      <c r="C2" s="147" t="s">
        <v>59</v>
      </c>
      <c r="D2" s="146" t="s">
        <v>18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58" t="s">
        <v>58</v>
      </c>
      <c r="Q2" s="149" t="s">
        <v>17</v>
      </c>
    </row>
    <row r="3" spans="1:17" ht="227.25" customHeight="1">
      <c r="A3" s="147"/>
      <c r="B3" s="148"/>
      <c r="C3" s="147"/>
      <c r="D3" s="27" t="s">
        <v>31</v>
      </c>
      <c r="E3" s="28" t="s">
        <v>32</v>
      </c>
      <c r="F3" s="28" t="s">
        <v>33</v>
      </c>
      <c r="G3" s="28" t="s">
        <v>34</v>
      </c>
      <c r="H3" s="28" t="s">
        <v>35</v>
      </c>
      <c r="I3" s="28" t="s">
        <v>36</v>
      </c>
      <c r="J3" s="28" t="s">
        <v>37</v>
      </c>
      <c r="K3" s="28" t="s">
        <v>38</v>
      </c>
      <c r="L3" s="28" t="s">
        <v>45</v>
      </c>
      <c r="M3" s="28" t="s">
        <v>41</v>
      </c>
      <c r="N3" s="28" t="s">
        <v>40</v>
      </c>
      <c r="O3" s="28" t="s">
        <v>42</v>
      </c>
      <c r="P3" s="159"/>
      <c r="Q3" s="149"/>
    </row>
    <row r="4" spans="1:17" ht="12.75">
      <c r="A4" s="100" t="s">
        <v>87</v>
      </c>
      <c r="B4" s="54" t="str">
        <f>"4-1"</f>
        <v>4-1</v>
      </c>
      <c r="C4" s="25">
        <v>20</v>
      </c>
      <c r="D4" s="51">
        <v>19</v>
      </c>
      <c r="E4" s="51">
        <v>20</v>
      </c>
      <c r="F4" s="51">
        <v>19</v>
      </c>
      <c r="G4" s="51">
        <v>19</v>
      </c>
      <c r="H4" s="51">
        <v>18</v>
      </c>
      <c r="I4" s="51">
        <v>16</v>
      </c>
      <c r="J4" s="51">
        <v>17</v>
      </c>
      <c r="K4" s="51">
        <v>16</v>
      </c>
      <c r="L4" s="51">
        <v>11</v>
      </c>
      <c r="M4" s="51">
        <v>19</v>
      </c>
      <c r="N4" s="51">
        <v>16</v>
      </c>
      <c r="O4" s="51">
        <v>28</v>
      </c>
      <c r="P4" s="51">
        <f>SUM(D4:O4)</f>
        <v>218</v>
      </c>
      <c r="Q4" s="102">
        <v>10.9</v>
      </c>
    </row>
    <row r="5" spans="1:17" ht="15">
      <c r="A5" s="150" t="s">
        <v>44</v>
      </c>
      <c r="B5" s="150"/>
      <c r="C5" s="32">
        <f aca="true" t="shared" si="0" ref="C5:O5">SUM(C4:C4)</f>
        <v>20</v>
      </c>
      <c r="D5" s="52">
        <f t="shared" si="0"/>
        <v>19</v>
      </c>
      <c r="E5" s="52">
        <f t="shared" si="0"/>
        <v>20</v>
      </c>
      <c r="F5" s="52">
        <f t="shared" si="0"/>
        <v>19</v>
      </c>
      <c r="G5" s="52">
        <f t="shared" si="0"/>
        <v>19</v>
      </c>
      <c r="H5" s="52">
        <f t="shared" si="0"/>
        <v>18</v>
      </c>
      <c r="I5" s="52">
        <f t="shared" si="0"/>
        <v>16</v>
      </c>
      <c r="J5" s="52">
        <f t="shared" si="0"/>
        <v>17</v>
      </c>
      <c r="K5" s="52">
        <f t="shared" si="0"/>
        <v>16</v>
      </c>
      <c r="L5" s="52">
        <f t="shared" si="0"/>
        <v>11</v>
      </c>
      <c r="M5" s="52">
        <f t="shared" si="0"/>
        <v>19</v>
      </c>
      <c r="N5" s="52">
        <f t="shared" si="0"/>
        <v>16</v>
      </c>
      <c r="O5" s="52">
        <f t="shared" si="0"/>
        <v>28</v>
      </c>
      <c r="P5" s="51">
        <f>SUM(D5:O5)</f>
        <v>218</v>
      </c>
      <c r="Q5" s="102">
        <v>11</v>
      </c>
    </row>
    <row r="6" spans="1:17" ht="15">
      <c r="A6" s="151" t="s">
        <v>66</v>
      </c>
      <c r="B6" s="152"/>
      <c r="C6" s="32"/>
      <c r="D6" s="87">
        <f>D5/$C5</f>
        <v>0.95</v>
      </c>
      <c r="E6" s="87">
        <f aca="true" t="shared" si="1" ref="E6:N6">E5/$C5</f>
        <v>1</v>
      </c>
      <c r="F6" s="87">
        <f t="shared" si="1"/>
        <v>0.95</v>
      </c>
      <c r="G6" s="87">
        <f t="shared" si="1"/>
        <v>0.95</v>
      </c>
      <c r="H6" s="87">
        <f t="shared" si="1"/>
        <v>0.9</v>
      </c>
      <c r="I6" s="87">
        <f t="shared" si="1"/>
        <v>0.8</v>
      </c>
      <c r="J6" s="87">
        <f t="shared" si="1"/>
        <v>0.85</v>
      </c>
      <c r="K6" s="87">
        <f t="shared" si="1"/>
        <v>0.8</v>
      </c>
      <c r="L6" s="87">
        <f t="shared" si="1"/>
        <v>0.55</v>
      </c>
      <c r="M6" s="87">
        <f t="shared" si="1"/>
        <v>0.95</v>
      </c>
      <c r="N6" s="87">
        <f t="shared" si="1"/>
        <v>0.8</v>
      </c>
      <c r="O6" s="87">
        <v>0.7</v>
      </c>
      <c r="P6" s="51"/>
      <c r="Q6" s="53"/>
    </row>
    <row r="8" spans="1:17" ht="15" customHeight="1">
      <c r="A8" s="154" t="s">
        <v>8</v>
      </c>
      <c r="B8" s="156" t="s">
        <v>0</v>
      </c>
      <c r="C8" s="154" t="s">
        <v>59</v>
      </c>
      <c r="D8" s="103" t="s">
        <v>3</v>
      </c>
      <c r="E8" s="103"/>
      <c r="F8" s="103"/>
      <c r="G8" s="103" t="s">
        <v>30</v>
      </c>
      <c r="H8" s="103"/>
      <c r="I8" s="103"/>
      <c r="J8" s="103"/>
      <c r="K8" s="103"/>
      <c r="L8" s="103"/>
      <c r="M8" s="103"/>
      <c r="N8" s="103"/>
      <c r="O8" s="3"/>
      <c r="P8" s="3"/>
      <c r="Q8" s="3"/>
    </row>
    <row r="9" spans="1:17" ht="57">
      <c r="A9" s="155"/>
      <c r="B9" s="157"/>
      <c r="C9" s="160"/>
      <c r="D9" s="35" t="s">
        <v>5</v>
      </c>
      <c r="E9" s="35" t="s">
        <v>6</v>
      </c>
      <c r="F9" s="35" t="s">
        <v>7</v>
      </c>
      <c r="G9" s="36" t="s">
        <v>26</v>
      </c>
      <c r="H9" s="37" t="s">
        <v>28</v>
      </c>
      <c r="I9" s="36" t="s">
        <v>25</v>
      </c>
      <c r="J9" s="37" t="s">
        <v>28</v>
      </c>
      <c r="K9" s="36" t="s">
        <v>24</v>
      </c>
      <c r="L9" s="37" t="s">
        <v>28</v>
      </c>
      <c r="M9" s="36" t="s">
        <v>23</v>
      </c>
      <c r="N9" s="37" t="s">
        <v>28</v>
      </c>
      <c r="O9" s="3"/>
      <c r="P9" s="3"/>
      <c r="Q9" s="3"/>
    </row>
    <row r="10" spans="1:17" ht="12.75">
      <c r="A10" s="100" t="s">
        <v>87</v>
      </c>
      <c r="B10" s="54" t="str">
        <f>"4-1"</f>
        <v>4-1</v>
      </c>
      <c r="C10" s="25">
        <v>20</v>
      </c>
      <c r="D10" s="5">
        <v>18</v>
      </c>
      <c r="E10" s="5">
        <v>2</v>
      </c>
      <c r="F10" s="99">
        <v>0.9</v>
      </c>
      <c r="G10" s="59">
        <v>6</v>
      </c>
      <c r="H10" s="101">
        <v>0.3</v>
      </c>
      <c r="I10" s="59">
        <v>10</v>
      </c>
      <c r="J10" s="6">
        <v>0.5</v>
      </c>
      <c r="K10" s="59">
        <f>'Результаты 4-1кл'!Q31</f>
        <v>2</v>
      </c>
      <c r="L10" s="6">
        <v>0.1</v>
      </c>
      <c r="M10" s="59">
        <v>2</v>
      </c>
      <c r="N10" s="6">
        <v>0.1</v>
      </c>
      <c r="O10" s="3"/>
      <c r="P10" s="3"/>
      <c r="Q10" s="3"/>
    </row>
    <row r="11" spans="1:17" ht="15.75" customHeight="1">
      <c r="A11" s="144" t="s">
        <v>44</v>
      </c>
      <c r="B11" s="145"/>
      <c r="C11" s="26">
        <f>SUM(C10:C10)</f>
        <v>20</v>
      </c>
      <c r="D11" s="26">
        <f>SUM(D10:D10)</f>
        <v>18</v>
      </c>
      <c r="E11" s="26">
        <f>SUM(E10:E10)</f>
        <v>2</v>
      </c>
      <c r="F11" s="99">
        <v>0.9</v>
      </c>
      <c r="G11" s="26">
        <f aca="true" t="shared" si="2" ref="G11:N11">SUM(G10:G10)</f>
        <v>6</v>
      </c>
      <c r="H11" s="26">
        <f t="shared" si="2"/>
        <v>0.3</v>
      </c>
      <c r="I11" s="26">
        <f t="shared" si="2"/>
        <v>10</v>
      </c>
      <c r="J11" s="26">
        <f t="shared" si="2"/>
        <v>0.5</v>
      </c>
      <c r="K11" s="26">
        <f t="shared" si="2"/>
        <v>2</v>
      </c>
      <c r="L11" s="26">
        <f t="shared" si="2"/>
        <v>0.1</v>
      </c>
      <c r="M11" s="26">
        <f t="shared" si="2"/>
        <v>2</v>
      </c>
      <c r="N11" s="26">
        <f t="shared" si="2"/>
        <v>0.1</v>
      </c>
      <c r="O11" s="3"/>
      <c r="P11" s="3"/>
      <c r="Q11" s="3"/>
    </row>
    <row r="16" spans="5:6" ht="12.75">
      <c r="E16" s="14"/>
      <c r="F16" s="8"/>
    </row>
    <row r="17" spans="4:6" ht="12.75">
      <c r="D17" s="16"/>
      <c r="E17" s="15"/>
      <c r="F17" s="9"/>
    </row>
    <row r="18" spans="4:6" ht="12.75">
      <c r="D18" s="16"/>
      <c r="E18" s="15"/>
      <c r="F18" s="9"/>
    </row>
    <row r="19" spans="5:6" ht="12.75">
      <c r="E19" s="14"/>
      <c r="F19" s="9"/>
    </row>
    <row r="20" spans="6:8" ht="12.75">
      <c r="F20" s="9"/>
      <c r="H20" s="10"/>
    </row>
    <row r="21" spans="6:8" ht="12.75">
      <c r="F21" s="17"/>
      <c r="H21" s="10"/>
    </row>
    <row r="22" spans="6:8" ht="12.75">
      <c r="F22" s="17"/>
      <c r="H22" s="10"/>
    </row>
    <row r="23" spans="6:8" ht="12.75">
      <c r="F23" s="17"/>
      <c r="H23" s="10"/>
    </row>
    <row r="24" ht="12.75">
      <c r="F24" s="17"/>
    </row>
    <row r="25" ht="12.75">
      <c r="F25" s="17"/>
    </row>
  </sheetData>
  <sheetProtection/>
  <mergeCells count="15">
    <mergeCell ref="A1:Q1"/>
    <mergeCell ref="A8:A9"/>
    <mergeCell ref="B8:B9"/>
    <mergeCell ref="D8:F8"/>
    <mergeCell ref="P2:P3"/>
    <mergeCell ref="C8:C9"/>
    <mergeCell ref="G8:N8"/>
    <mergeCell ref="A11:B11"/>
    <mergeCell ref="D2:O2"/>
    <mergeCell ref="A2:A3"/>
    <mergeCell ref="B2:B3"/>
    <mergeCell ref="C2:C3"/>
    <mergeCell ref="Q2:Q3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user404</dc:creator>
  <cp:keywords/>
  <dc:description/>
  <cp:lastModifiedBy>Альбина</cp:lastModifiedBy>
  <dcterms:created xsi:type="dcterms:W3CDTF">2014-04-23T05:45:32Z</dcterms:created>
  <dcterms:modified xsi:type="dcterms:W3CDTF">2014-12-23T10:15:56Z</dcterms:modified>
  <cp:category/>
  <cp:version/>
  <cp:contentType/>
  <cp:contentStatus/>
</cp:coreProperties>
</file>