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45" windowWidth="19320" windowHeight="11640" tabRatio="863" activeTab="8"/>
  </bookViews>
  <sheets>
    <sheet name="Результаты 4-1кл" sheetId="1" r:id="rId1"/>
    <sheet name="Результаты 4-2кл" sheetId="2" r:id="rId2"/>
    <sheet name="Результаты 4-3кл" sheetId="3" r:id="rId3"/>
    <sheet name="Результаты 4-4кл" sheetId="4" r:id="rId4"/>
    <sheet name="Результаты 5-4кл " sheetId="5" r:id="rId5"/>
    <sheet name="Результаты 6-4кл" sheetId="6" r:id="rId6"/>
    <sheet name="Результаты 7-4кл" sheetId="7" r:id="rId7"/>
    <sheet name="Результаты 8-4кл" sheetId="8" r:id="rId8"/>
    <sheet name="Сводные результаты" sheetId="9" r:id="rId9"/>
    <sheet name="Лист1" sheetId="10" r:id="rId10"/>
    <sheet name="Лист2" sheetId="11" r:id="rId11"/>
  </sheets>
  <definedNames/>
  <calcPr fullCalcOnLoad="1"/>
</workbook>
</file>

<file path=xl/sharedStrings.xml><?xml version="1.0" encoding="utf-8"?>
<sst xmlns="http://schemas.openxmlformats.org/spreadsheetml/2006/main" count="1094" uniqueCount="118">
  <si>
    <t>Код класса</t>
  </si>
  <si>
    <t>№ варианта</t>
  </si>
  <si>
    <t>ОБЩАЯ СУММА БАЛЛОВ ученика</t>
  </si>
  <si>
    <t>Качественная оценка</t>
  </si>
  <si>
    <t>в %%</t>
  </si>
  <si>
    <t>справился</t>
  </si>
  <si>
    <t>не справился</t>
  </si>
  <si>
    <t>% качества</t>
  </si>
  <si>
    <t>Образовательная организация</t>
  </si>
  <si>
    <t>Класс</t>
  </si>
  <si>
    <t>Фамилия, имя ученика</t>
  </si>
  <si>
    <t>Код работы</t>
  </si>
  <si>
    <t>Рекомен-дуемая отметка по пятибал-льной шкале</t>
  </si>
  <si>
    <t>Результаты оценки (количество баллов)</t>
  </si>
  <si>
    <t>кол-во уч-ся</t>
  </si>
  <si>
    <t>4 "1"</t>
  </si>
  <si>
    <t>Средний балл по классу</t>
  </si>
  <si>
    <t>%% Правильных ответов по заданиям</t>
  </si>
  <si>
    <t>% Правильных ответов по заданиям</t>
  </si>
  <si>
    <t>Отметка</t>
  </si>
  <si>
    <t>"2"</t>
  </si>
  <si>
    <t>"3"</t>
  </si>
  <si>
    <t>"4"</t>
  </si>
  <si>
    <t>"5"</t>
  </si>
  <si>
    <t>"на4и5"</t>
  </si>
  <si>
    <t>% от общего числа</t>
  </si>
  <si>
    <t>качество</t>
  </si>
  <si>
    <t>Рекомендуемая отметка по пятибалльной шкале</t>
  </si>
  <si>
    <t>СВОДНЫЕ РЕЗУЛЬТАТЫ. РУССКИЙ ЯЗЫК</t>
  </si>
  <si>
    <t>01 Русский язык</t>
  </si>
  <si>
    <t>Раздел "Фонетика и графика"</t>
  </si>
  <si>
    <t>Раздел "Морфология"</t>
  </si>
  <si>
    <t>Раздел "Орфография"</t>
  </si>
  <si>
    <t>Раздел "Развитие речи"</t>
  </si>
  <si>
    <t>Умение находить в словах с однозначно выделяемыми морфемами окончание, корень, суффикс, приставку</t>
  </si>
  <si>
    <t>Раздел "Состав слова"</t>
  </si>
  <si>
    <t>Умение находить в словах с однознач-но выделяемыми морфемами оконча-ние, корень, суф-фикс, приставку</t>
  </si>
  <si>
    <t>Раздел                   "Фонетика и графика"</t>
  </si>
  <si>
    <r>
      <rPr>
        <b/>
        <sz val="8"/>
        <color indexed="8"/>
        <rFont val="Arial"/>
        <family val="2"/>
      </rPr>
      <t>№1.</t>
    </r>
    <r>
      <rPr>
        <sz val="8"/>
        <color indexed="8"/>
        <rFont val="Arial"/>
        <family val="2"/>
      </rPr>
      <t xml:space="preserve"> Знание алфавита. Нахождение алфавитной последовательности слов </t>
    </r>
  </si>
  <si>
    <r>
      <rPr>
        <b/>
        <sz val="8"/>
        <color indexed="8"/>
        <rFont val="Arial"/>
        <family val="2"/>
      </rPr>
      <t>№2.</t>
    </r>
    <r>
      <rPr>
        <sz val="8"/>
        <color indexed="8"/>
        <rFont val="Arial"/>
        <family val="2"/>
      </rPr>
      <t xml:space="preserve"> Умение характеризовать звуки русского языка</t>
    </r>
  </si>
  <si>
    <r>
      <rPr>
        <b/>
        <sz val="8"/>
        <color indexed="8"/>
        <rFont val="Arial"/>
        <family val="2"/>
      </rPr>
      <t xml:space="preserve">№3. </t>
    </r>
    <r>
      <rPr>
        <sz val="8"/>
        <color indexed="8"/>
        <rFont val="Arial"/>
        <family val="2"/>
      </rPr>
      <t>Умение характеризовать звуковой, буквенный и слоговой состав слова</t>
    </r>
  </si>
  <si>
    <r>
      <t xml:space="preserve"> </t>
    </r>
    <r>
      <rPr>
        <b/>
        <sz val="8"/>
        <color indexed="8"/>
        <rFont val="Arial"/>
        <family val="2"/>
      </rPr>
      <t>№4.</t>
    </r>
    <r>
      <rPr>
        <sz val="8"/>
        <color indexed="8"/>
        <rFont val="Arial"/>
        <family val="2"/>
      </rPr>
      <t>Умение различать формы слова и родственные слова</t>
    </r>
  </si>
  <si>
    <r>
      <rPr>
        <b/>
        <sz val="8"/>
        <color indexed="8"/>
        <rFont val="Arial"/>
        <family val="2"/>
      </rPr>
      <t>№5.</t>
    </r>
    <r>
      <rPr>
        <sz val="8"/>
        <color indexed="8"/>
        <rFont val="Arial"/>
        <family val="2"/>
      </rPr>
      <t>Умение находить слова, соот-ветствующие предложенной схеме состава слова</t>
    </r>
  </si>
  <si>
    <r>
      <rPr>
        <b/>
        <sz val="8"/>
        <color indexed="8"/>
        <rFont val="Arial"/>
        <family val="2"/>
      </rPr>
      <t xml:space="preserve">№7. </t>
    </r>
    <r>
      <rPr>
        <sz val="8"/>
        <color indexed="8"/>
        <rFont val="Arial"/>
        <family val="2"/>
      </rPr>
      <t>Умение находить в тексте имена сущест-вительные, имена прилагательные, глаголы</t>
    </r>
  </si>
  <si>
    <r>
      <rPr>
        <b/>
        <sz val="8"/>
        <color indexed="8"/>
        <rFont val="Arial"/>
        <family val="2"/>
      </rPr>
      <t>№8.</t>
    </r>
    <r>
      <rPr>
        <sz val="8"/>
        <color indexed="8"/>
        <rFont val="Arial"/>
        <family val="2"/>
      </rPr>
      <t>Умение находить имя существительное с заданными грамматическими призна-ками (склонение, форма числа, падежа)</t>
    </r>
  </si>
  <si>
    <r>
      <rPr>
        <b/>
        <sz val="8"/>
        <color indexed="8"/>
        <rFont val="Arial"/>
        <family val="2"/>
      </rPr>
      <t xml:space="preserve">№9. </t>
    </r>
    <r>
      <rPr>
        <sz val="8"/>
        <color indexed="8"/>
        <rFont val="Arial"/>
        <family val="2"/>
      </rPr>
      <t>Умение осознанно применить знания о грамма-тических признаках имен существительных</t>
    </r>
  </si>
  <si>
    <t>Раздел                           "Состав слова"</t>
  </si>
  <si>
    <t>Раздел                            "Развитие речи"</t>
  </si>
  <si>
    <r>
      <rPr>
        <b/>
        <sz val="8"/>
        <color indexed="8"/>
        <rFont val="Arial"/>
        <family val="2"/>
      </rPr>
      <t>№5.</t>
    </r>
    <r>
      <rPr>
        <sz val="8"/>
        <color indexed="8"/>
        <rFont val="Arial"/>
        <family val="2"/>
      </rPr>
      <t>Умение находить слова, соответствующие предложенной схеме состава слова</t>
    </r>
  </si>
  <si>
    <r>
      <rPr>
        <b/>
        <sz val="8"/>
        <color indexed="8"/>
        <rFont val="Arial"/>
        <family val="2"/>
      </rPr>
      <t>№6.</t>
    </r>
    <r>
      <rPr>
        <sz val="8"/>
        <color indexed="8"/>
        <rFont val="Arial"/>
        <family val="2"/>
      </rPr>
      <t>Умение самостоятельно определять способ действия при группировке слов в соответствии с их морфемным составом</t>
    </r>
  </si>
  <si>
    <t>Итого</t>
  </si>
  <si>
    <t>4 "2"</t>
  </si>
  <si>
    <t>4 "3"</t>
  </si>
  <si>
    <t>4 "4"</t>
  </si>
  <si>
    <r>
      <rPr>
        <b/>
        <sz val="8"/>
        <color indexed="8"/>
        <rFont val="Arial"/>
        <family val="2"/>
      </rPr>
      <t>№10.</t>
    </r>
    <r>
      <rPr>
        <sz val="8"/>
        <color indexed="8"/>
        <rFont val="Arial"/>
        <family val="2"/>
      </rPr>
      <t xml:space="preserve"> Умение находить правильное объяснение написания слов с орфограммой «Проверяемые безударные гласные в корне слова»</t>
    </r>
  </si>
  <si>
    <r>
      <rPr>
        <b/>
        <sz val="8"/>
        <color indexed="8"/>
        <rFont val="Arial"/>
        <family val="2"/>
      </rPr>
      <t xml:space="preserve">№11. </t>
    </r>
    <r>
      <rPr>
        <sz val="8"/>
        <color indexed="8"/>
        <rFont val="Arial"/>
        <family val="2"/>
      </rPr>
      <t>Применять правила правописания (в объеме содержания курса)</t>
    </r>
  </si>
  <si>
    <r>
      <rPr>
        <b/>
        <sz val="8"/>
        <color indexed="8"/>
        <rFont val="Arial"/>
        <family val="2"/>
      </rPr>
      <t xml:space="preserve">№12. </t>
    </r>
    <r>
      <rPr>
        <sz val="8"/>
        <color indexed="8"/>
        <rFont val="Arial"/>
        <family val="2"/>
      </rPr>
      <t>Применять правила правописания (в объеме содержания курса)</t>
    </r>
  </si>
  <si>
    <r>
      <rPr>
        <b/>
        <sz val="8"/>
        <color indexed="8"/>
        <rFont val="Arial"/>
        <family val="2"/>
      </rPr>
      <t xml:space="preserve">№13. </t>
    </r>
    <r>
      <rPr>
        <sz val="8"/>
        <color indexed="8"/>
        <rFont val="Arial"/>
        <family val="2"/>
      </rPr>
      <t>Умение определять наличие в словах изученных орфограмм</t>
    </r>
  </si>
  <si>
    <r>
      <rPr>
        <b/>
        <sz val="8"/>
        <color indexed="8"/>
        <rFont val="Arial"/>
        <family val="2"/>
      </rPr>
      <t xml:space="preserve">№14. </t>
    </r>
    <r>
      <rPr>
        <sz val="8"/>
        <color indexed="8"/>
        <rFont val="Arial"/>
        <family val="2"/>
      </rPr>
      <t>Умение осуществлять выбор адекватных языковых средств в процессе общения с людьми разного возраста</t>
    </r>
  </si>
  <si>
    <r>
      <rPr>
        <b/>
        <sz val="8"/>
        <color indexed="8"/>
        <rFont val="Arial"/>
        <family val="2"/>
      </rPr>
      <t xml:space="preserve">№15. </t>
    </r>
    <r>
      <rPr>
        <sz val="8"/>
        <color indexed="8"/>
        <rFont val="Arial"/>
        <family val="2"/>
      </rPr>
      <t xml:space="preserve">Самостоятельно озаглавливать текст </t>
    </r>
  </si>
  <si>
    <r>
      <rPr>
        <b/>
        <sz val="8"/>
        <color indexed="8"/>
        <rFont val="Arial"/>
        <family val="2"/>
      </rPr>
      <t>№16.</t>
    </r>
    <r>
      <rPr>
        <sz val="8"/>
        <color indexed="8"/>
        <rFont val="Arial"/>
        <family val="2"/>
      </rPr>
      <t xml:space="preserve"> Умение составлять небольшой связный текст на заданную тему. Умение высказать своё мнение и обосновать его</t>
    </r>
  </si>
  <si>
    <t>СВОДНЫЕ РЕЗУЛЬТАТЫ по МО. РУССКИЙ ЯЗЫК</t>
  </si>
  <si>
    <t>муниципальное образование</t>
  </si>
  <si>
    <t>Название школы (ОО)</t>
  </si>
  <si>
    <t>СОШ №1</t>
  </si>
  <si>
    <t xml:space="preserve"> </t>
  </si>
  <si>
    <t>Средний балл по школе (ОО)</t>
  </si>
  <si>
    <t>Качественная оценка (справился/не справился) базовый уровень</t>
  </si>
  <si>
    <t>Качественная оценка (справился/не справился) повышенный уровень</t>
  </si>
  <si>
    <t>1 БАЛЛ</t>
  </si>
  <si>
    <t>1 - 2 БАЛЛА</t>
  </si>
  <si>
    <r>
      <rPr>
        <b/>
        <sz val="10"/>
        <color indexed="8"/>
        <rFont val="Times New Roman"/>
        <family val="1"/>
      </rPr>
      <t>№1.</t>
    </r>
    <r>
      <rPr>
        <sz val="10"/>
        <color indexed="8"/>
        <rFont val="Times New Roman"/>
        <family val="1"/>
      </rPr>
      <t xml:space="preserve"> Знание алфавита. Нахождение алфавитной последовательности слов </t>
    </r>
  </si>
  <si>
    <r>
      <rPr>
        <b/>
        <sz val="10"/>
        <color indexed="8"/>
        <rFont val="Times New Roman"/>
        <family val="1"/>
      </rPr>
      <t>№2.</t>
    </r>
    <r>
      <rPr>
        <sz val="10"/>
        <color indexed="8"/>
        <rFont val="Times New Roman"/>
        <family val="1"/>
      </rPr>
      <t xml:space="preserve"> Умение характеризовать звуки русского языка</t>
    </r>
  </si>
  <si>
    <r>
      <rPr>
        <b/>
        <sz val="10"/>
        <color indexed="8"/>
        <rFont val="Times New Roman"/>
        <family val="1"/>
      </rPr>
      <t xml:space="preserve">№3. </t>
    </r>
    <r>
      <rPr>
        <sz val="10"/>
        <color indexed="8"/>
        <rFont val="Times New Roman"/>
        <family val="1"/>
      </rPr>
      <t>Умение характеризовать звуковой, буквенный и слоговой состав слова</t>
    </r>
  </si>
  <si>
    <r>
      <t xml:space="preserve"> </t>
    </r>
    <r>
      <rPr>
        <b/>
        <sz val="10"/>
        <color indexed="8"/>
        <rFont val="Times New Roman"/>
        <family val="1"/>
      </rPr>
      <t>№4.</t>
    </r>
    <r>
      <rPr>
        <sz val="10"/>
        <color indexed="8"/>
        <rFont val="Times New Roman"/>
        <family val="1"/>
      </rPr>
      <t>Умение различать формы слова и родственные слова</t>
    </r>
  </si>
  <si>
    <r>
      <rPr>
        <b/>
        <sz val="10"/>
        <color indexed="8"/>
        <rFont val="Times New Roman"/>
        <family val="1"/>
      </rPr>
      <t xml:space="preserve">№7. </t>
    </r>
    <r>
      <rPr>
        <sz val="10"/>
        <color indexed="8"/>
        <rFont val="Times New Roman"/>
        <family val="1"/>
      </rPr>
      <t>Умение находить в тексте имена сущест-вительные, имена прилагательные, глаголы</t>
    </r>
  </si>
  <si>
    <r>
      <rPr>
        <b/>
        <sz val="10"/>
        <color indexed="8"/>
        <rFont val="Times New Roman"/>
        <family val="1"/>
      </rPr>
      <t>№8.</t>
    </r>
    <r>
      <rPr>
        <sz val="10"/>
        <color indexed="8"/>
        <rFont val="Times New Roman"/>
        <family val="1"/>
      </rPr>
      <t>Умение находить имя существительное с заданными грамматическими призна-ками (склонение, форма числа, падежа)</t>
    </r>
  </si>
  <si>
    <r>
      <rPr>
        <b/>
        <sz val="10"/>
        <color indexed="8"/>
        <rFont val="Times New Roman"/>
        <family val="1"/>
      </rPr>
      <t xml:space="preserve">№9. </t>
    </r>
    <r>
      <rPr>
        <sz val="10"/>
        <color indexed="8"/>
        <rFont val="Times New Roman"/>
        <family val="1"/>
      </rPr>
      <t>Умение осознанно применить знания о грамма-тических признаках имен существительных</t>
    </r>
  </si>
  <si>
    <r>
      <rPr>
        <b/>
        <sz val="10"/>
        <color indexed="8"/>
        <rFont val="Times New Roman"/>
        <family val="1"/>
      </rPr>
      <t>№10.</t>
    </r>
    <r>
      <rPr>
        <sz val="10"/>
        <color indexed="8"/>
        <rFont val="Times New Roman"/>
        <family val="1"/>
      </rPr>
      <t xml:space="preserve"> Умение находить правильное объяснение написания слов с орфограммой «Проверяемые безударные гласные в корне слова»</t>
    </r>
  </si>
  <si>
    <r>
      <rPr>
        <b/>
        <sz val="10"/>
        <color indexed="8"/>
        <rFont val="Times New Roman"/>
        <family val="1"/>
      </rPr>
      <t xml:space="preserve">№11. </t>
    </r>
    <r>
      <rPr>
        <sz val="10"/>
        <color indexed="8"/>
        <rFont val="Times New Roman"/>
        <family val="1"/>
      </rPr>
      <t>Применять правила правописания (в объеме содержания курса)</t>
    </r>
  </si>
  <si>
    <r>
      <rPr>
        <b/>
        <sz val="10"/>
        <color indexed="8"/>
        <rFont val="Times New Roman"/>
        <family val="1"/>
      </rPr>
      <t xml:space="preserve">№12. </t>
    </r>
    <r>
      <rPr>
        <sz val="10"/>
        <color indexed="8"/>
        <rFont val="Times New Roman"/>
        <family val="1"/>
      </rPr>
      <t>Применять правила правописания (в объеме содержания курса)</t>
    </r>
  </si>
  <si>
    <r>
      <rPr>
        <b/>
        <sz val="10"/>
        <color indexed="8"/>
        <rFont val="Times New Roman"/>
        <family val="1"/>
      </rPr>
      <t xml:space="preserve">№13. </t>
    </r>
    <r>
      <rPr>
        <sz val="10"/>
        <color indexed="8"/>
        <rFont val="Times New Roman"/>
        <family val="1"/>
      </rPr>
      <t>Умение определять наличие в словах изученных орфограмм</t>
    </r>
  </si>
  <si>
    <r>
      <rPr>
        <b/>
        <sz val="10"/>
        <color indexed="8"/>
        <rFont val="Times New Roman"/>
        <family val="1"/>
      </rPr>
      <t xml:space="preserve">№14. </t>
    </r>
    <r>
      <rPr>
        <sz val="10"/>
        <color indexed="8"/>
        <rFont val="Times New Roman"/>
        <family val="1"/>
      </rPr>
      <t>Умение осуществлять выбор адекватных языковых средств в процессе общения с людьми разного возраста</t>
    </r>
  </si>
  <si>
    <r>
      <rPr>
        <b/>
        <sz val="10"/>
        <color indexed="8"/>
        <rFont val="Times New Roman"/>
        <family val="1"/>
      </rPr>
      <t xml:space="preserve">№15. </t>
    </r>
    <r>
      <rPr>
        <sz val="10"/>
        <color indexed="8"/>
        <rFont val="Times New Roman"/>
        <family val="1"/>
      </rPr>
      <t xml:space="preserve">Самостоятельно озаглавливать текст </t>
    </r>
  </si>
  <si>
    <r>
      <rPr>
        <b/>
        <sz val="10"/>
        <color indexed="8"/>
        <rFont val="Times New Roman"/>
        <family val="1"/>
      </rPr>
      <t>№16.</t>
    </r>
    <r>
      <rPr>
        <sz val="10"/>
        <color indexed="8"/>
        <rFont val="Times New Roman"/>
        <family val="1"/>
      </rPr>
      <t xml:space="preserve"> Умение составлять небольшой связный текст на заданную тему. Умение высказать своё мнение и обосновать его</t>
    </r>
  </si>
  <si>
    <r>
      <rPr>
        <b/>
        <sz val="10"/>
        <color indexed="8"/>
        <rFont val="Times New Roman"/>
        <family val="1"/>
      </rPr>
      <t>№5.</t>
    </r>
    <r>
      <rPr>
        <sz val="10"/>
        <color indexed="8"/>
        <rFont val="Times New Roman"/>
        <family val="1"/>
      </rPr>
      <t>Умение находить слова, соот-ветствующие предложенной схеме состава слова</t>
    </r>
  </si>
  <si>
    <r>
      <rPr>
        <b/>
        <sz val="10"/>
        <color indexed="8"/>
        <rFont val="Times New Roman"/>
        <family val="1"/>
      </rPr>
      <t>№6.</t>
    </r>
    <r>
      <rPr>
        <sz val="10"/>
        <color indexed="8"/>
        <rFont val="Times New Roman"/>
        <family val="1"/>
      </rPr>
      <t>Умение самостоятельно определять способ действия при группировке слов в соответствии с их морфемным составом</t>
    </r>
  </si>
  <si>
    <t>Общее количество учеников</t>
  </si>
  <si>
    <t>Кол-во чел.</t>
  </si>
  <si>
    <t>Сумма баллов</t>
  </si>
  <si>
    <t>4 "5"</t>
  </si>
  <si>
    <t>4 "6"</t>
  </si>
  <si>
    <t>4 "7"</t>
  </si>
  <si>
    <t>4 "8"</t>
  </si>
  <si>
    <t>Количество правильных ответов по заданиям (фактически)</t>
  </si>
  <si>
    <t xml:space="preserve">Количество правильных ответов по заданиям </t>
  </si>
  <si>
    <t>% качества достижения результатов по школе</t>
  </si>
  <si>
    <t>Азизова Адай</t>
  </si>
  <si>
    <t>Азмуханов Даниль</t>
  </si>
  <si>
    <t>Азмуханов Раниль</t>
  </si>
  <si>
    <t>Байбатыров Евгений</t>
  </si>
  <si>
    <t>Дорофеев Григорий</t>
  </si>
  <si>
    <t xml:space="preserve">Жигалова Евгения </t>
  </si>
  <si>
    <t>Зюзин Никита</t>
  </si>
  <si>
    <t>Ильясова Диана</t>
  </si>
  <si>
    <t>Исаева Гурикыз</t>
  </si>
  <si>
    <t>Кружалин Алексей</t>
  </si>
  <si>
    <t>Кузнецов Валерий</t>
  </si>
  <si>
    <t>Петрова Валерия</t>
  </si>
  <si>
    <t>Поликарпова Анна</t>
  </si>
  <si>
    <t>Псаломщикова Анна</t>
  </si>
  <si>
    <t>Русинова Елизавета</t>
  </si>
  <si>
    <t>Рыбакова Александра</t>
  </si>
  <si>
    <t>Смолянинов Артём</t>
  </si>
  <si>
    <t>Сотникова Анна</t>
  </si>
  <si>
    <t>Сырисов Александр</t>
  </si>
  <si>
    <t>Хамидова Ксения</t>
  </si>
  <si>
    <t>СОШ п. Лыхма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</si>
</sst>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3">
    <xf numFmtId="0" fontId="0" fillId="0" borderId="0" xfId="0" applyAlignment="1">
      <alignment wrapText="1"/>
    </xf>
    <xf numFmtId="0" fontId="0" fillId="0" borderId="0" xfId="52" applyFill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45" fillId="0" borderId="0" xfId="52" applyFont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 wrapText="1"/>
      <protection/>
    </xf>
    <xf numFmtId="173" fontId="0" fillId="0" borderId="10" xfId="52" applyNumberFormat="1" applyBorder="1" applyAlignment="1">
      <alignment horizontal="center" vertical="center" wrapText="1"/>
      <protection/>
    </xf>
    <xf numFmtId="172" fontId="0" fillId="0" borderId="10" xfId="52" applyNumberFormat="1" applyBorder="1" applyAlignment="1">
      <alignment horizontal="right" vertical="center" wrapText="1"/>
      <protection/>
    </xf>
    <xf numFmtId="10" fontId="0" fillId="0" borderId="0" xfId="52" applyNumberFormat="1" applyAlignment="1">
      <alignment horizontal="center" vertical="center" wrapText="1"/>
      <protection/>
    </xf>
    <xf numFmtId="173" fontId="0" fillId="0" borderId="0" xfId="52" applyNumberFormat="1" applyAlignment="1">
      <alignment horizontal="center" vertical="center" wrapText="1"/>
      <protection/>
    </xf>
    <xf numFmtId="10" fontId="46" fillId="0" borderId="0" xfId="52" applyNumberFormat="1" applyFont="1" applyAlignment="1">
      <alignment horizontal="center" vertical="center" wrapText="1"/>
      <protection/>
    </xf>
    <xf numFmtId="173" fontId="46" fillId="0" borderId="0" xfId="52" applyNumberFormat="1" applyFont="1" applyAlignment="1">
      <alignment horizontal="center" vertical="center" wrapText="1"/>
      <protection/>
    </xf>
    <xf numFmtId="0" fontId="46" fillId="0" borderId="0" xfId="52" applyNumberFormat="1" applyFont="1" applyAlignment="1">
      <alignment horizontal="center" vertical="center" wrapText="1"/>
      <protection/>
    </xf>
    <xf numFmtId="0" fontId="0" fillId="0" borderId="0" xfId="52" applyAlignment="1">
      <alignment horizontal="center" vertical="center"/>
      <protection/>
    </xf>
    <xf numFmtId="173" fontId="47" fillId="0" borderId="0" xfId="52" applyNumberFormat="1" applyFont="1" applyAlignment="1">
      <alignment horizontal="center" vertic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45" fillId="33" borderId="10" xfId="52" applyFont="1" applyFill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0" fontId="0" fillId="7" borderId="10" xfId="52" applyFill="1" applyBorder="1" applyAlignment="1">
      <alignment horizontal="center" vertical="center" wrapText="1"/>
      <protection/>
    </xf>
    <xf numFmtId="173" fontId="0" fillId="7" borderId="10" xfId="52" applyNumberFormat="1" applyFill="1" applyBorder="1" applyAlignment="1">
      <alignment horizontal="center" vertical="center" wrapText="1"/>
      <protection/>
    </xf>
    <xf numFmtId="0" fontId="0" fillId="0" borderId="10" xfId="52" applyBorder="1" applyAlignment="1">
      <alignment wrapText="1"/>
      <protection/>
    </xf>
    <xf numFmtId="0" fontId="0" fillId="33" borderId="10" xfId="52" applyFill="1" applyBorder="1" applyAlignment="1">
      <alignment wrapText="1"/>
      <protection/>
    </xf>
    <xf numFmtId="0" fontId="48" fillId="33" borderId="10" xfId="52" applyFont="1" applyFill="1" applyBorder="1" applyAlignment="1">
      <alignment wrapText="1"/>
      <protection/>
    </xf>
    <xf numFmtId="172" fontId="49" fillId="33" borderId="10" xfId="52" applyNumberFormat="1" applyFont="1" applyFill="1" applyBorder="1" applyAlignment="1">
      <alignment horizontal="right" vertical="center" wrapText="1"/>
      <protection/>
    </xf>
    <xf numFmtId="0" fontId="49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textRotation="90" wrapText="1"/>
      <protection/>
    </xf>
    <xf numFmtId="0" fontId="0" fillId="0" borderId="0" xfId="52" applyFill="1" applyBorder="1" applyAlignment="1">
      <alignment horizontal="center" vertical="center" wrapText="1"/>
      <protection/>
    </xf>
    <xf numFmtId="0" fontId="45" fillId="0" borderId="0" xfId="52" applyFont="1" applyFill="1" applyBorder="1" applyAlignment="1">
      <alignment horizontal="center" vertical="center" wrapText="1"/>
      <protection/>
    </xf>
    <xf numFmtId="0" fontId="45" fillId="0" borderId="0" xfId="52" applyFont="1" applyBorder="1" applyAlignment="1">
      <alignment vertical="center" wrapText="1"/>
      <protection/>
    </xf>
    <xf numFmtId="0" fontId="0" fillId="0" borderId="10" xfId="52" applyFont="1" applyBorder="1" applyAlignment="1">
      <alignment horizontal="center" textRotation="90" wrapText="1"/>
      <protection/>
    </xf>
    <xf numFmtId="0" fontId="50" fillId="0" borderId="10" xfId="52" applyFont="1" applyBorder="1" applyAlignment="1">
      <alignment horizontal="center" wrapText="1"/>
      <protection/>
    </xf>
    <xf numFmtId="0" fontId="46" fillId="0" borderId="10" xfId="52" applyFont="1" applyBorder="1" applyAlignment="1">
      <alignment horizontal="center" textRotation="90" wrapText="1"/>
      <protection/>
    </xf>
    <xf numFmtId="0" fontId="46" fillId="7" borderId="10" xfId="52" applyFont="1" applyFill="1" applyBorder="1" applyAlignment="1">
      <alignment horizontal="center" textRotation="90" wrapText="1"/>
      <protection/>
    </xf>
    <xf numFmtId="0" fontId="45" fillId="7" borderId="10" xfId="52" applyFont="1" applyFill="1" applyBorder="1" applyAlignment="1">
      <alignment horizontal="center" textRotation="90" wrapText="1"/>
      <protection/>
    </xf>
    <xf numFmtId="0" fontId="51" fillId="0" borderId="0" xfId="52" applyFont="1" applyBorder="1" applyAlignment="1">
      <alignment vertical="center"/>
      <protection/>
    </xf>
    <xf numFmtId="0" fontId="51" fillId="0" borderId="0" xfId="52" applyFont="1" applyBorder="1" applyAlignment="1">
      <alignment vertical="center" wrapText="1"/>
      <protection/>
    </xf>
    <xf numFmtId="0" fontId="51" fillId="0" borderId="11" xfId="52" applyFont="1" applyBorder="1" applyAlignment="1">
      <alignment vertical="center" wrapText="1"/>
      <protection/>
    </xf>
    <xf numFmtId="0" fontId="45" fillId="0" borderId="11" xfId="52" applyFont="1" applyBorder="1" applyAlignment="1">
      <alignment vertical="center" wrapText="1"/>
      <protection/>
    </xf>
    <xf numFmtId="0" fontId="46" fillId="0" borderId="10" xfId="52" applyFont="1" applyFill="1" applyBorder="1" applyAlignment="1">
      <alignment horizontal="center" textRotation="90"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textRotation="90" wrapText="1"/>
      <protection/>
    </xf>
    <xf numFmtId="0" fontId="46" fillId="0" borderId="10" xfId="52" applyFont="1" applyFill="1" applyBorder="1" applyAlignment="1">
      <alignment horizontal="center" textRotation="90" wrapText="1"/>
      <protection/>
    </xf>
    <xf numFmtId="0" fontId="46" fillId="0" borderId="12" xfId="52" applyFont="1" applyBorder="1" applyAlignment="1">
      <alignment horizontal="center" textRotation="90" wrapText="1"/>
      <protection/>
    </xf>
    <xf numFmtId="0" fontId="0" fillId="0" borderId="12" xfId="52" applyFont="1" applyBorder="1" applyAlignment="1">
      <alignment horizontal="center" wrapText="1"/>
      <protection/>
    </xf>
    <xf numFmtId="0" fontId="51" fillId="0" borderId="12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46" fillId="0" borderId="12" xfId="52" applyFont="1" applyFill="1" applyBorder="1" applyAlignment="1">
      <alignment horizontal="center" textRotation="90" wrapText="1"/>
      <protection/>
    </xf>
    <xf numFmtId="0" fontId="52" fillId="0" borderId="0" xfId="52" applyFont="1" applyAlignment="1">
      <alignment wrapText="1"/>
      <protection/>
    </xf>
    <xf numFmtId="0" fontId="52" fillId="0" borderId="12" xfId="52" applyFont="1" applyBorder="1" applyAlignment="1">
      <alignment horizontal="center" wrapText="1"/>
      <protection/>
    </xf>
    <xf numFmtId="0" fontId="53" fillId="0" borderId="12" xfId="52" applyFont="1" applyFill="1" applyBorder="1" applyAlignment="1">
      <alignment horizontal="center" vertical="center" wrapText="1"/>
      <protection/>
    </xf>
    <xf numFmtId="0" fontId="52" fillId="0" borderId="12" xfId="52" applyFont="1" applyFill="1" applyBorder="1" applyAlignment="1">
      <alignment/>
      <protection/>
    </xf>
    <xf numFmtId="0" fontId="52" fillId="0" borderId="0" xfId="52" applyFont="1" applyFill="1" applyAlignment="1">
      <alignment wrapText="1"/>
      <protection/>
    </xf>
    <xf numFmtId="0" fontId="52" fillId="0" borderId="0" xfId="52" applyFont="1" applyAlignment="1">
      <alignment horizontal="center" vertical="center" wrapText="1"/>
      <protection/>
    </xf>
    <xf numFmtId="0" fontId="53" fillId="0" borderId="0" xfId="52" applyFont="1" applyAlignment="1">
      <alignment horizontal="center" vertic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 wrapText="1"/>
      <protection/>
    </xf>
    <xf numFmtId="173" fontId="52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wrapText="1"/>
      <protection/>
    </xf>
    <xf numFmtId="0" fontId="53" fillId="0" borderId="0" xfId="52" applyFont="1" applyBorder="1" applyAlignment="1">
      <alignment vertical="center" wrapText="1"/>
      <protection/>
    </xf>
    <xf numFmtId="0" fontId="53" fillId="0" borderId="11" xfId="52" applyFont="1" applyBorder="1" applyAlignment="1">
      <alignment vertic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173" fontId="53" fillId="0" borderId="10" xfId="52" applyNumberFormat="1" applyFont="1" applyBorder="1" applyAlignment="1">
      <alignment horizontal="center" wrapText="1"/>
      <protection/>
    </xf>
    <xf numFmtId="0" fontId="53" fillId="0" borderId="0" xfId="52" applyFont="1" applyBorder="1" applyAlignment="1">
      <alignment vertical="center"/>
      <protection/>
    </xf>
    <xf numFmtId="1" fontId="52" fillId="0" borderId="10" xfId="52" applyNumberFormat="1" applyFont="1" applyBorder="1" applyAlignment="1">
      <alignment horizontal="center" vertical="center" wrapText="1"/>
      <protection/>
    </xf>
    <xf numFmtId="1" fontId="53" fillId="0" borderId="10" xfId="52" applyNumberFormat="1" applyFont="1" applyBorder="1" applyAlignment="1">
      <alignment horizontal="center" wrapText="1"/>
      <protection/>
    </xf>
    <xf numFmtId="1" fontId="46" fillId="0" borderId="10" xfId="52" applyNumberFormat="1" applyFont="1" applyFill="1" applyBorder="1" applyAlignment="1">
      <alignment horizontal="center" wrapText="1"/>
      <protection/>
    </xf>
    <xf numFmtId="1" fontId="0" fillId="0" borderId="10" xfId="52" applyNumberFormat="1" applyBorder="1" applyAlignment="1">
      <alignment horizontal="center" vertical="center" wrapText="1"/>
      <protection/>
    </xf>
    <xf numFmtId="1" fontId="0" fillId="7" borderId="10" xfId="52" applyNumberFormat="1" applyFill="1" applyBorder="1" applyAlignment="1">
      <alignment horizontal="center" vertical="center" wrapText="1"/>
      <protection/>
    </xf>
    <xf numFmtId="0" fontId="49" fillId="0" borderId="13" xfId="52" applyFont="1" applyFill="1" applyBorder="1" applyAlignment="1">
      <alignment horizontal="center" vertical="center" wrapText="1"/>
      <protection/>
    </xf>
    <xf numFmtId="0" fontId="46" fillId="0" borderId="14" xfId="52" applyFont="1" applyFill="1" applyBorder="1" applyAlignment="1">
      <alignment horizontal="center" wrapText="1"/>
      <protection/>
    </xf>
    <xf numFmtId="0" fontId="2" fillId="0" borderId="14" xfId="52" applyFont="1" applyFill="1" applyBorder="1" applyAlignment="1">
      <alignment horizontal="center" textRotation="90" wrapText="1"/>
      <protection/>
    </xf>
    <xf numFmtId="0" fontId="52" fillId="0" borderId="12" xfId="52" applyFont="1" applyBorder="1" applyAlignment="1" applyProtection="1">
      <alignment horizontal="center" wrapText="1"/>
      <protection/>
    </xf>
    <xf numFmtId="0" fontId="53" fillId="0" borderId="12" xfId="52" applyFont="1" applyFill="1" applyBorder="1" applyAlignment="1" applyProtection="1">
      <alignment horizontal="center" vertical="center" wrapText="1"/>
      <protection/>
    </xf>
    <xf numFmtId="0" fontId="52" fillId="0" borderId="12" xfId="52" applyFont="1" applyFill="1" applyBorder="1" applyAlignment="1" applyProtection="1">
      <alignment/>
      <protection/>
    </xf>
    <xf numFmtId="0" fontId="52" fillId="0" borderId="0" xfId="52" applyFont="1" applyFill="1" applyBorder="1" applyAlignment="1" applyProtection="1">
      <alignment/>
      <protection/>
    </xf>
    <xf numFmtId="0" fontId="52" fillId="0" borderId="0" xfId="52" applyFont="1" applyAlignment="1" applyProtection="1">
      <alignment wrapText="1"/>
      <protection/>
    </xf>
    <xf numFmtId="0" fontId="5" fillId="0" borderId="10" xfId="52" applyFont="1" applyFill="1" applyBorder="1" applyAlignment="1" applyProtection="1">
      <alignment horizontal="center" textRotation="90" wrapText="1"/>
      <protection locked="0"/>
    </xf>
    <xf numFmtId="0" fontId="52" fillId="0" borderId="10" xfId="52" applyFont="1" applyFill="1" applyBorder="1" applyAlignment="1" applyProtection="1">
      <alignment horizontal="center" textRotation="90" wrapText="1"/>
      <protection locked="0"/>
    </xf>
    <xf numFmtId="0" fontId="52" fillId="0" borderId="15" xfId="52" applyFont="1" applyFill="1" applyBorder="1" applyAlignment="1" applyProtection="1">
      <alignment horizontal="center" wrapText="1"/>
      <protection locked="0"/>
    </xf>
    <xf numFmtId="0" fontId="52" fillId="0" borderId="12" xfId="52" applyFont="1" applyFill="1" applyBorder="1" applyAlignment="1" applyProtection="1">
      <alignment horizontal="center" wrapText="1"/>
      <protection locked="0"/>
    </xf>
    <xf numFmtId="0" fontId="52" fillId="0" borderId="10" xfId="52" applyFont="1" applyFill="1" applyBorder="1" applyAlignment="1" applyProtection="1">
      <alignment horizontal="center" wrapText="1"/>
      <protection locked="0"/>
    </xf>
    <xf numFmtId="0" fontId="52" fillId="0" borderId="12" xfId="52" applyFont="1" applyFill="1" applyBorder="1" applyAlignment="1" applyProtection="1">
      <alignment horizontal="center" vertical="center" textRotation="90" wrapText="1"/>
      <protection locked="0"/>
    </xf>
    <xf numFmtId="0" fontId="52" fillId="0" borderId="12" xfId="52" applyFont="1" applyFill="1" applyBorder="1" applyAlignment="1" applyProtection="1">
      <alignment wrapText="1"/>
      <protection locked="0"/>
    </xf>
    <xf numFmtId="1" fontId="52" fillId="0" borderId="12" xfId="52" applyNumberFormat="1" applyFont="1" applyFill="1" applyBorder="1" applyAlignment="1" applyProtection="1">
      <alignment horizontal="center" vertical="top" wrapText="1"/>
      <protection locked="0"/>
    </xf>
    <xf numFmtId="0" fontId="52" fillId="0" borderId="12" xfId="52" applyFont="1" applyFill="1" applyBorder="1" applyAlignment="1" applyProtection="1">
      <alignment horizontal="center" vertical="center" wrapText="1"/>
      <protection locked="0"/>
    </xf>
    <xf numFmtId="0" fontId="52" fillId="0" borderId="10" xfId="52" applyFont="1" applyFill="1" applyBorder="1" applyAlignment="1" applyProtection="1">
      <alignment wrapText="1"/>
      <protection locked="0"/>
    </xf>
    <xf numFmtId="0" fontId="2" fillId="0" borderId="10" xfId="52" applyFont="1" applyFill="1" applyBorder="1" applyAlignment="1" applyProtection="1">
      <alignment horizontal="center" textRotation="90" wrapText="1"/>
      <protection locked="0"/>
    </xf>
    <xf numFmtId="0" fontId="46" fillId="0" borderId="10" xfId="52" applyFont="1" applyFill="1" applyBorder="1" applyAlignment="1" applyProtection="1">
      <alignment horizontal="center" textRotation="90" wrapText="1"/>
      <protection locked="0"/>
    </xf>
    <xf numFmtId="0" fontId="0" fillId="0" borderId="12" xfId="52" applyFill="1" applyBorder="1" applyAlignment="1" applyProtection="1">
      <alignment wrapText="1"/>
      <protection locked="0"/>
    </xf>
    <xf numFmtId="1" fontId="0" fillId="0" borderId="12" xfId="52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52" applyFill="1" applyBorder="1" applyAlignment="1" applyProtection="1">
      <alignment horizontal="center" vertical="center" wrapText="1"/>
      <protection locked="0"/>
    </xf>
    <xf numFmtId="0" fontId="0" fillId="0" borderId="10" xfId="52" applyFill="1" applyBorder="1" applyAlignment="1" applyProtection="1">
      <alignment wrapText="1"/>
      <protection locked="0"/>
    </xf>
    <xf numFmtId="0" fontId="0" fillId="0" borderId="10" xfId="52" applyFill="1" applyBorder="1" applyAlignment="1" applyProtection="1">
      <alignment horizontal="center" vertical="center" wrapText="1"/>
      <protection locked="0"/>
    </xf>
    <xf numFmtId="0" fontId="0" fillId="0" borderId="13" xfId="52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52" applyFill="1" applyBorder="1" applyAlignment="1" applyProtection="1">
      <alignment wrapText="1"/>
      <protection locked="0"/>
    </xf>
    <xf numFmtId="0" fontId="0" fillId="0" borderId="16" xfId="52" applyFill="1" applyBorder="1" applyAlignment="1" applyProtection="1">
      <alignment horizontal="center" vertical="center" wrapText="1"/>
      <protection locked="0"/>
    </xf>
    <xf numFmtId="0" fontId="45" fillId="0" borderId="10" xfId="52" applyFont="1" applyBorder="1" applyAlignment="1">
      <alignment horizontal="center" vertical="center" wrapText="1"/>
      <protection/>
    </xf>
    <xf numFmtId="1" fontId="0" fillId="0" borderId="12" xfId="52" applyNumberFormat="1" applyFont="1" applyFill="1" applyBorder="1" applyAlignment="1" applyProtection="1">
      <alignment horizontal="center" vertical="top" wrapText="1"/>
      <protection locked="0"/>
    </xf>
    <xf numFmtId="0" fontId="52" fillId="0" borderId="17" xfId="52" applyFont="1" applyFill="1" applyBorder="1" applyAlignment="1" applyProtection="1">
      <alignment horizontal="center" wrapText="1"/>
      <protection/>
    </xf>
    <xf numFmtId="0" fontId="52" fillId="0" borderId="18" xfId="52" applyFont="1" applyFill="1" applyBorder="1" applyAlignment="1" applyProtection="1">
      <alignment horizontal="center" wrapText="1"/>
      <protection/>
    </xf>
    <xf numFmtId="0" fontId="52" fillId="0" borderId="19" xfId="0" applyFont="1" applyBorder="1" applyAlignment="1" applyProtection="1">
      <alignment/>
      <protection/>
    </xf>
    <xf numFmtId="0" fontId="52" fillId="0" borderId="0" xfId="52" applyFont="1" applyFill="1" applyBorder="1" applyAlignment="1" applyProtection="1">
      <alignment wrapText="1"/>
      <protection/>
    </xf>
    <xf numFmtId="0" fontId="52" fillId="0" borderId="10" xfId="52" applyFont="1" applyFill="1" applyBorder="1" applyAlignment="1" applyProtection="1">
      <alignment horizontal="center" vertical="center" wrapText="1"/>
      <protection/>
    </xf>
    <xf numFmtId="0" fontId="52" fillId="33" borderId="0" xfId="52" applyFont="1" applyFill="1" applyAlignment="1" applyProtection="1">
      <alignment wrapText="1"/>
      <protection/>
    </xf>
    <xf numFmtId="0" fontId="0" fillId="0" borderId="14" xfId="52" applyFill="1" applyBorder="1" applyAlignment="1" applyProtection="1">
      <alignment wrapText="1"/>
      <protection locked="0"/>
    </xf>
    <xf numFmtId="1" fontId="0" fillId="0" borderId="14" xfId="52" applyNumberFormat="1" applyFont="1" applyFill="1" applyBorder="1" applyAlignment="1" applyProtection="1">
      <alignment horizontal="center" vertical="top" wrapText="1"/>
      <protection locked="0"/>
    </xf>
    <xf numFmtId="0" fontId="0" fillId="0" borderId="13" xfId="52" applyFill="1" applyBorder="1" applyAlignment="1" applyProtection="1">
      <alignment horizontal="center" vertical="center" wrapText="1"/>
      <protection locked="0"/>
    </xf>
    <xf numFmtId="0" fontId="52" fillId="0" borderId="12" xfId="52" applyFont="1" applyFill="1" applyBorder="1" applyAlignment="1" applyProtection="1">
      <alignment horizontal="center" vertical="center" wrapText="1"/>
      <protection/>
    </xf>
    <xf numFmtId="9" fontId="53" fillId="33" borderId="12" xfId="52" applyNumberFormat="1" applyFont="1" applyFill="1" applyBorder="1" applyAlignment="1" applyProtection="1">
      <alignment horizontal="center" vertical="center" wrapText="1"/>
      <protection/>
    </xf>
    <xf numFmtId="0" fontId="0" fillId="0" borderId="20" xfId="52" applyFill="1" applyBorder="1" applyAlignment="1" applyProtection="1">
      <alignment wrapText="1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15" xfId="52" applyFill="1" applyBorder="1" applyAlignment="1" applyProtection="1">
      <alignment wrapText="1"/>
      <protection locked="0"/>
    </xf>
    <xf numFmtId="1" fontId="0" fillId="0" borderId="15" xfId="52" applyNumberFormat="1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52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0" xfId="52" applyFont="1" applyBorder="1" applyAlignment="1">
      <alignment wrapText="1"/>
      <protection/>
    </xf>
    <xf numFmtId="9" fontId="0" fillId="0" borderId="10" xfId="52" applyNumberFormat="1" applyBorder="1" applyAlignment="1">
      <alignment horizontal="center" vertical="center" wrapText="1"/>
      <protection/>
    </xf>
    <xf numFmtId="0" fontId="0" fillId="0" borderId="10" xfId="52" applyFont="1" applyBorder="1" applyAlignment="1">
      <alignment wrapText="1"/>
      <protection/>
    </xf>
    <xf numFmtId="9" fontId="52" fillId="0" borderId="10" xfId="52" applyNumberFormat="1" applyFont="1" applyBorder="1" applyAlignment="1">
      <alignment wrapText="1"/>
      <protection/>
    </xf>
    <xf numFmtId="1" fontId="45" fillId="34" borderId="10" xfId="52" applyNumberFormat="1" applyFont="1" applyFill="1" applyBorder="1" applyAlignment="1">
      <alignment horizontal="center" vertical="center" wrapText="1"/>
      <protection/>
    </xf>
    <xf numFmtId="0" fontId="0" fillId="34" borderId="10" xfId="52" applyFill="1" applyBorder="1" applyAlignment="1">
      <alignment horizontal="center" vertical="center" wrapText="1"/>
      <protection/>
    </xf>
    <xf numFmtId="0" fontId="52" fillId="34" borderId="10" xfId="52" applyFont="1" applyFill="1" applyBorder="1" applyAlignment="1">
      <alignment horizontal="center" vertical="center" wrapText="1"/>
      <protection/>
    </xf>
    <xf numFmtId="0" fontId="52" fillId="0" borderId="10" xfId="52" applyFont="1" applyFill="1" applyBorder="1" applyAlignment="1" applyProtection="1">
      <alignment horizontal="center" wrapText="1"/>
      <protection locked="0"/>
    </xf>
    <xf numFmtId="0" fontId="53" fillId="0" borderId="10" xfId="52" applyFont="1" applyBorder="1" applyAlignment="1">
      <alignment horizontal="right" vertical="center"/>
      <protection/>
    </xf>
    <xf numFmtId="0" fontId="53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center" textRotation="90" wrapText="1"/>
      <protection locked="0"/>
    </xf>
    <xf numFmtId="0" fontId="52" fillId="0" borderId="10" xfId="52" applyFont="1" applyFill="1" applyBorder="1" applyAlignment="1" applyProtection="1">
      <alignment horizontal="center" textRotation="90" wrapText="1"/>
      <protection locked="0"/>
    </xf>
    <xf numFmtId="0" fontId="53" fillId="33" borderId="17" xfId="52" applyFont="1" applyFill="1" applyBorder="1" applyAlignment="1" applyProtection="1">
      <alignment horizontal="right" wrapText="1"/>
      <protection/>
    </xf>
    <xf numFmtId="0" fontId="52" fillId="33" borderId="18" xfId="52" applyFont="1" applyFill="1" applyBorder="1" applyAlignment="1" applyProtection="1">
      <alignment horizontal="right" wrapText="1"/>
      <protection/>
    </xf>
    <xf numFmtId="0" fontId="52" fillId="33" borderId="21" xfId="52" applyFont="1" applyFill="1" applyBorder="1" applyAlignment="1" applyProtection="1">
      <alignment horizontal="right" wrapText="1"/>
      <protection/>
    </xf>
    <xf numFmtId="0" fontId="52" fillId="0" borderId="17" xfId="52" applyFont="1" applyFill="1" applyBorder="1" applyAlignment="1" applyProtection="1">
      <alignment horizontal="center" wrapText="1"/>
      <protection/>
    </xf>
    <xf numFmtId="0" fontId="52" fillId="0" borderId="18" xfId="52" applyFont="1" applyFill="1" applyBorder="1" applyAlignment="1" applyProtection="1">
      <alignment horizont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0" fontId="53" fillId="0" borderId="10" xfId="52" applyFont="1" applyBorder="1" applyAlignment="1">
      <alignment horizontal="right"/>
      <protection/>
    </xf>
    <xf numFmtId="0" fontId="0" fillId="34" borderId="22" xfId="52" applyFill="1" applyBorder="1" applyAlignment="1">
      <alignment horizontal="left" wrapText="1"/>
      <protection/>
    </xf>
    <xf numFmtId="0" fontId="0" fillId="34" borderId="0" xfId="52" applyFill="1" applyAlignment="1">
      <alignment horizontal="left" wrapText="1"/>
      <protection/>
    </xf>
    <xf numFmtId="0" fontId="52" fillId="0" borderId="20" xfId="52" applyFont="1" applyBorder="1" applyAlignment="1" applyProtection="1">
      <alignment horizontal="center" wrapText="1"/>
      <protection/>
    </xf>
    <xf numFmtId="0" fontId="52" fillId="0" borderId="19" xfId="52" applyFont="1" applyBorder="1" applyAlignment="1" applyProtection="1">
      <alignment horizontal="center" wrapText="1"/>
      <protection/>
    </xf>
    <xf numFmtId="0" fontId="52" fillId="0" borderId="22" xfId="52" applyFont="1" applyBorder="1" applyAlignment="1" applyProtection="1">
      <alignment horizontal="center" wrapText="1"/>
      <protection/>
    </xf>
    <xf numFmtId="0" fontId="52" fillId="0" borderId="11" xfId="52" applyFont="1" applyBorder="1" applyAlignment="1" applyProtection="1">
      <alignment horizontal="center" wrapText="1"/>
      <protection/>
    </xf>
    <xf numFmtId="0" fontId="52" fillId="0" borderId="23" xfId="52" applyFont="1" applyBorder="1" applyAlignment="1" applyProtection="1">
      <alignment horizontal="center" wrapText="1"/>
      <protection/>
    </xf>
    <xf numFmtId="0" fontId="52" fillId="0" borderId="24" xfId="52" applyFont="1" applyBorder="1" applyAlignment="1" applyProtection="1">
      <alignment horizontal="center" wrapText="1"/>
      <protection/>
    </xf>
    <xf numFmtId="0" fontId="52" fillId="0" borderId="10" xfId="52" applyFont="1" applyBorder="1" applyAlignment="1" applyProtection="1">
      <alignment horizontal="center" wrapText="1"/>
      <protection/>
    </xf>
    <xf numFmtId="0" fontId="0" fillId="34" borderId="20" xfId="52" applyFill="1" applyBorder="1" applyAlignment="1">
      <alignment horizontal="left"/>
      <protection/>
    </xf>
    <xf numFmtId="0" fontId="0" fillId="34" borderId="25" xfId="52" applyFill="1" applyBorder="1" applyAlignment="1">
      <alignment horizontal="left"/>
      <protection/>
    </xf>
    <xf numFmtId="0" fontId="52" fillId="0" borderId="26" xfId="52" applyFont="1" applyFill="1" applyBorder="1" applyAlignment="1" applyProtection="1">
      <alignment horizontal="center" wrapText="1"/>
      <protection locked="0"/>
    </xf>
    <xf numFmtId="0" fontId="52" fillId="0" borderId="27" xfId="52" applyFont="1" applyFill="1" applyBorder="1" applyAlignment="1" applyProtection="1">
      <alignment horizontal="center" wrapText="1"/>
      <protection locked="0"/>
    </xf>
    <xf numFmtId="0" fontId="52" fillId="0" borderId="28" xfId="52" applyFont="1" applyFill="1" applyBorder="1" applyAlignment="1" applyProtection="1">
      <alignment horizontal="center" wrapText="1"/>
      <protection locked="0"/>
    </xf>
    <xf numFmtId="0" fontId="51" fillId="0" borderId="10" xfId="52" applyFont="1" applyBorder="1" applyAlignment="1">
      <alignment horizontal="center" vertical="center"/>
      <protection/>
    </xf>
    <xf numFmtId="0" fontId="51" fillId="0" borderId="10" xfId="52" applyFont="1" applyBorder="1" applyAlignment="1">
      <alignment horizontal="right"/>
      <protection/>
    </xf>
    <xf numFmtId="0" fontId="51" fillId="0" borderId="10" xfId="52" applyFont="1" applyBorder="1" applyAlignment="1">
      <alignment horizontal="right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0" fontId="51" fillId="0" borderId="10" xfId="52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wrapText="1"/>
      <protection/>
    </xf>
    <xf numFmtId="0" fontId="2" fillId="0" borderId="10" xfId="52" applyFont="1" applyFill="1" applyBorder="1" applyAlignment="1" applyProtection="1">
      <alignment horizontal="center" textRotation="90" wrapText="1"/>
      <protection locked="0"/>
    </xf>
    <xf numFmtId="0" fontId="46" fillId="0" borderId="10" xfId="52" applyFont="1" applyFill="1" applyBorder="1" applyAlignment="1" applyProtection="1">
      <alignment horizontal="center" textRotation="90" wrapText="1"/>
      <protection locked="0"/>
    </xf>
    <xf numFmtId="0" fontId="46" fillId="0" borderId="10" xfId="52" applyFont="1" applyFill="1" applyBorder="1" applyAlignment="1" applyProtection="1">
      <alignment horizontal="center" wrapText="1"/>
      <protection locked="0"/>
    </xf>
    <xf numFmtId="0" fontId="52" fillId="0" borderId="20" xfId="52" applyFont="1" applyBorder="1" applyAlignment="1">
      <alignment horizontal="center" wrapText="1"/>
      <protection/>
    </xf>
    <xf numFmtId="0" fontId="52" fillId="0" borderId="19" xfId="52" applyFont="1" applyBorder="1" applyAlignment="1">
      <alignment horizontal="center" wrapText="1"/>
      <protection/>
    </xf>
    <xf numFmtId="0" fontId="52" fillId="0" borderId="22" xfId="52" applyFont="1" applyBorder="1" applyAlignment="1">
      <alignment horizontal="center" wrapText="1"/>
      <protection/>
    </xf>
    <xf numFmtId="0" fontId="52" fillId="0" borderId="11" xfId="52" applyFont="1" applyBorder="1" applyAlignment="1">
      <alignment horizontal="center" wrapText="1"/>
      <protection/>
    </xf>
    <xf numFmtId="0" fontId="52" fillId="0" borderId="23" xfId="52" applyFont="1" applyBorder="1" applyAlignment="1">
      <alignment horizontal="center" wrapText="1"/>
      <protection/>
    </xf>
    <xf numFmtId="0" fontId="52" fillId="0" borderId="24" xfId="52" applyFont="1" applyBorder="1" applyAlignment="1">
      <alignment horizontal="center" wrapText="1"/>
      <protection/>
    </xf>
    <xf numFmtId="0" fontId="0" fillId="0" borderId="26" xfId="52" applyFont="1" applyFill="1" applyBorder="1" applyAlignment="1" applyProtection="1">
      <alignment horizontal="center" wrapText="1"/>
      <protection locked="0"/>
    </xf>
    <xf numFmtId="0" fontId="0" fillId="0" borderId="27" xfId="52" applyFont="1" applyFill="1" applyBorder="1" applyAlignment="1" applyProtection="1">
      <alignment horizontal="center" wrapText="1"/>
      <protection locked="0"/>
    </xf>
    <xf numFmtId="0" fontId="0" fillId="0" borderId="28" xfId="52" applyFont="1" applyFill="1" applyBorder="1" applyAlignment="1" applyProtection="1">
      <alignment horizontal="center" wrapText="1"/>
      <protection locked="0"/>
    </xf>
    <xf numFmtId="0" fontId="0" fillId="0" borderId="10" xfId="52" applyFill="1" applyBorder="1" applyAlignment="1" applyProtection="1">
      <alignment horizontal="center" wrapText="1"/>
      <protection locked="0"/>
    </xf>
    <xf numFmtId="0" fontId="0" fillId="0" borderId="10" xfId="52" applyFont="1" applyFill="1" applyBorder="1" applyAlignment="1" applyProtection="1">
      <alignment horizontal="center" wrapText="1"/>
      <protection locked="0"/>
    </xf>
    <xf numFmtId="0" fontId="51" fillId="0" borderId="13" xfId="52" applyFont="1" applyBorder="1" applyAlignment="1">
      <alignment horizontal="center" wrapText="1"/>
      <protection/>
    </xf>
    <xf numFmtId="0" fontId="51" fillId="0" borderId="14" xfId="52" applyFont="1" applyBorder="1" applyAlignment="1">
      <alignment horizontal="center" wrapText="1"/>
      <protection/>
    </xf>
    <xf numFmtId="0" fontId="51" fillId="0" borderId="12" xfId="52" applyFont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 textRotation="90" wrapText="1"/>
      <protection/>
    </xf>
    <xf numFmtId="0" fontId="46" fillId="0" borderId="10" xfId="52" applyFont="1" applyFill="1" applyBorder="1" applyAlignment="1">
      <alignment horizontal="center" textRotation="90" wrapText="1"/>
      <protection/>
    </xf>
    <xf numFmtId="0" fontId="45" fillId="0" borderId="10" xfId="52" applyFont="1" applyBorder="1" applyAlignment="1">
      <alignment horizontal="center"/>
      <protection/>
    </xf>
    <xf numFmtId="0" fontId="46" fillId="0" borderId="10" xfId="52" applyFont="1" applyFill="1" applyBorder="1" applyAlignment="1">
      <alignment horizontal="center" wrapText="1"/>
      <protection/>
    </xf>
    <xf numFmtId="0" fontId="46" fillId="0" borderId="13" xfId="52" applyFont="1" applyBorder="1" applyAlignment="1">
      <alignment horizontal="center" textRotation="90" wrapText="1"/>
      <protection/>
    </xf>
    <xf numFmtId="0" fontId="46" fillId="0" borderId="14" xfId="52" applyFont="1" applyBorder="1" applyAlignment="1">
      <alignment horizontal="center" textRotation="90" wrapText="1"/>
      <protection/>
    </xf>
    <xf numFmtId="0" fontId="46" fillId="0" borderId="12" xfId="52" applyFont="1" applyBorder="1" applyAlignment="1">
      <alignment horizontal="center" textRotation="90" wrapText="1"/>
      <protection/>
    </xf>
    <xf numFmtId="0" fontId="0" fillId="0" borderId="13" xfId="52" applyFont="1" applyBorder="1" applyAlignment="1">
      <alignment horizontal="center" wrapText="1"/>
      <protection/>
    </xf>
    <xf numFmtId="0" fontId="0" fillId="0" borderId="14" xfId="52" applyFont="1" applyBorder="1" applyAlignment="1">
      <alignment horizontal="center" wrapText="1"/>
      <protection/>
    </xf>
    <xf numFmtId="0" fontId="0" fillId="0" borderId="12" xfId="52" applyFont="1" applyBorder="1" applyAlignment="1">
      <alignment horizontal="center" wrapText="1"/>
      <protection/>
    </xf>
    <xf numFmtId="0" fontId="49" fillId="33" borderId="17" xfId="52" applyFont="1" applyFill="1" applyBorder="1" applyAlignment="1">
      <alignment horizontal="right" wrapText="1"/>
      <protection/>
    </xf>
    <xf numFmtId="0" fontId="49" fillId="33" borderId="21" xfId="52" applyFont="1" applyFill="1" applyBorder="1" applyAlignment="1">
      <alignment horizontal="right" wrapText="1"/>
      <protection/>
    </xf>
    <xf numFmtId="0" fontId="49" fillId="0" borderId="10" xfId="52" applyFont="1" applyFill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 wrapText="1"/>
      <protection/>
    </xf>
    <xf numFmtId="0" fontId="45" fillId="0" borderId="18" xfId="52" applyFont="1" applyBorder="1" applyAlignment="1">
      <alignment horizontal="center" vertical="center" wrapText="1"/>
      <protection/>
    </xf>
    <xf numFmtId="0" fontId="45" fillId="0" borderId="21" xfId="52" applyFont="1" applyBorder="1" applyAlignment="1">
      <alignment horizontal="center" vertical="center" wrapText="1"/>
      <protection/>
    </xf>
    <xf numFmtId="0" fontId="0" fillId="0" borderId="12" xfId="52" applyBorder="1" applyAlignment="1">
      <alignment horizont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46" fillId="0" borderId="10" xfId="52" applyFont="1" applyBorder="1" applyAlignment="1">
      <alignment horizontal="center" textRotation="90" wrapText="1"/>
      <protection/>
    </xf>
    <xf numFmtId="0" fontId="45" fillId="0" borderId="10" xfId="52" applyFont="1" applyBorder="1" applyAlignment="1">
      <alignment horizontal="center" wrapText="1"/>
      <protection/>
    </xf>
    <xf numFmtId="0" fontId="49" fillId="33" borderId="10" xfId="52" applyFont="1" applyFill="1" applyBorder="1" applyAlignment="1">
      <alignment horizontal="center" wrapText="1"/>
      <protection/>
    </xf>
    <xf numFmtId="0" fontId="49" fillId="33" borderId="10" xfId="52" applyFont="1" applyFill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zoomScale="80" zoomScaleNormal="80" zoomScalePageLayoutView="0" workbookViewId="0" topLeftCell="A1">
      <pane ySplit="4" topLeftCell="A17" activePane="bottomLeft" state="frozen"/>
      <selection pane="topLeft" activeCell="A1" sqref="A1"/>
      <selection pane="bottomLeft" activeCell="V25" sqref="V25"/>
    </sheetView>
  </sheetViews>
  <sheetFormatPr defaultColWidth="17.140625" defaultRowHeight="12.75" customHeight="1"/>
  <cols>
    <col min="1" max="1" width="16.28125" style="52" customWidth="1"/>
    <col min="2" max="2" width="10.57421875" style="52" customWidth="1"/>
    <col min="3" max="3" width="5.8515625" style="52" customWidth="1"/>
    <col min="4" max="4" width="21.28125" style="52" customWidth="1"/>
    <col min="5" max="5" width="9.00390625" style="52" hidden="1" customWidth="1"/>
    <col min="6" max="6" width="5.00390625" style="48" customWidth="1"/>
    <col min="7" max="7" width="5.140625" style="48" customWidth="1"/>
    <col min="8" max="8" width="5.28125" style="48" customWidth="1"/>
    <col min="9" max="9" width="5.140625" style="48" customWidth="1"/>
    <col min="10" max="10" width="7.00390625" style="48" customWidth="1"/>
    <col min="11" max="11" width="9.00390625" style="48" customWidth="1"/>
    <col min="12" max="12" width="5.140625" style="48" customWidth="1"/>
    <col min="13" max="13" width="6.8515625" style="48" customWidth="1"/>
    <col min="14" max="14" width="5.140625" style="48" customWidth="1"/>
    <col min="15" max="15" width="7.140625" style="48" customWidth="1"/>
    <col min="16" max="16" width="5.140625" style="48" customWidth="1"/>
    <col min="17" max="17" width="6.140625" style="48" customWidth="1"/>
    <col min="18" max="18" width="5.140625" style="48" customWidth="1"/>
    <col min="19" max="19" width="6.57421875" style="48" customWidth="1"/>
    <col min="20" max="20" width="5.421875" style="48" customWidth="1"/>
    <col min="21" max="21" width="6.00390625" style="48" customWidth="1"/>
    <col min="22" max="22" width="10.140625" style="48" customWidth="1"/>
    <col min="23" max="23" width="7.28125" style="48" customWidth="1"/>
    <col min="24" max="24" width="13.00390625" style="48" customWidth="1"/>
    <col min="25" max="25" width="8.140625" style="48" customWidth="1"/>
    <col min="26" max="26" width="13.00390625" style="48" customWidth="1"/>
    <col min="27" max="27" width="9.140625" style="48" customWidth="1"/>
    <col min="28" max="16384" width="17.140625" style="48" customWidth="1"/>
  </cols>
  <sheetData>
    <row r="1" spans="1:27" ht="12.75" customHeight="1">
      <c r="A1" s="152" t="s">
        <v>8</v>
      </c>
      <c r="B1" s="129" t="s">
        <v>11</v>
      </c>
      <c r="C1" s="129" t="s">
        <v>9</v>
      </c>
      <c r="D1" s="129" t="s">
        <v>10</v>
      </c>
      <c r="E1" s="129" t="s">
        <v>1</v>
      </c>
      <c r="F1" s="129" t="s">
        <v>13</v>
      </c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49" t="s">
        <v>2</v>
      </c>
      <c r="W1" s="143" t="s">
        <v>67</v>
      </c>
      <c r="X1" s="144"/>
      <c r="Y1" s="143" t="s">
        <v>68</v>
      </c>
      <c r="Z1" s="144"/>
      <c r="AA1" s="149" t="s">
        <v>12</v>
      </c>
    </row>
    <row r="2" spans="1:27" ht="22.5" customHeight="1">
      <c r="A2" s="153"/>
      <c r="B2" s="129"/>
      <c r="C2" s="129"/>
      <c r="D2" s="129"/>
      <c r="E2" s="129"/>
      <c r="F2" s="129" t="s">
        <v>30</v>
      </c>
      <c r="G2" s="129"/>
      <c r="H2" s="129"/>
      <c r="I2" s="129" t="s">
        <v>35</v>
      </c>
      <c r="J2" s="129"/>
      <c r="K2" s="129"/>
      <c r="L2" s="129" t="s">
        <v>31</v>
      </c>
      <c r="M2" s="129"/>
      <c r="N2" s="129"/>
      <c r="O2" s="129" t="s">
        <v>32</v>
      </c>
      <c r="P2" s="129"/>
      <c r="Q2" s="129"/>
      <c r="R2" s="129"/>
      <c r="S2" s="129" t="s">
        <v>33</v>
      </c>
      <c r="T2" s="129"/>
      <c r="U2" s="129"/>
      <c r="V2" s="149"/>
      <c r="W2" s="145"/>
      <c r="X2" s="146"/>
      <c r="Y2" s="145"/>
      <c r="Z2" s="146"/>
      <c r="AA2" s="149"/>
    </row>
    <row r="3" spans="1:27" ht="66.75" customHeight="1">
      <c r="A3" s="153"/>
      <c r="B3" s="129"/>
      <c r="C3" s="129"/>
      <c r="D3" s="129"/>
      <c r="E3" s="129"/>
      <c r="F3" s="133" t="s">
        <v>71</v>
      </c>
      <c r="G3" s="133" t="s">
        <v>72</v>
      </c>
      <c r="H3" s="133" t="s">
        <v>73</v>
      </c>
      <c r="I3" s="133" t="s">
        <v>74</v>
      </c>
      <c r="J3" s="129" t="s">
        <v>36</v>
      </c>
      <c r="K3" s="129"/>
      <c r="L3" s="133" t="s">
        <v>75</v>
      </c>
      <c r="M3" s="133" t="s">
        <v>76</v>
      </c>
      <c r="N3" s="133" t="s">
        <v>77</v>
      </c>
      <c r="O3" s="132" t="s">
        <v>78</v>
      </c>
      <c r="P3" s="132" t="s">
        <v>79</v>
      </c>
      <c r="Q3" s="132" t="s">
        <v>80</v>
      </c>
      <c r="R3" s="132" t="s">
        <v>81</v>
      </c>
      <c r="S3" s="132" t="s">
        <v>82</v>
      </c>
      <c r="T3" s="132" t="s">
        <v>83</v>
      </c>
      <c r="U3" s="132" t="s">
        <v>84</v>
      </c>
      <c r="V3" s="149"/>
      <c r="W3" s="145"/>
      <c r="X3" s="146"/>
      <c r="Y3" s="145"/>
      <c r="Z3" s="146"/>
      <c r="AA3" s="149"/>
    </row>
    <row r="4" spans="1:27" ht="209.25" customHeight="1">
      <c r="A4" s="154"/>
      <c r="B4" s="129"/>
      <c r="C4" s="129"/>
      <c r="D4" s="129"/>
      <c r="E4" s="129"/>
      <c r="F4" s="133"/>
      <c r="G4" s="133"/>
      <c r="H4" s="133"/>
      <c r="I4" s="133"/>
      <c r="J4" s="78" t="s">
        <v>85</v>
      </c>
      <c r="K4" s="77" t="s">
        <v>86</v>
      </c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49"/>
      <c r="W4" s="147"/>
      <c r="X4" s="148"/>
      <c r="Y4" s="147"/>
      <c r="Z4" s="148"/>
      <c r="AA4" s="149"/>
    </row>
    <row r="5" spans="1:27" ht="57.75">
      <c r="A5" s="79"/>
      <c r="B5" s="80"/>
      <c r="C5" s="80"/>
      <c r="D5" s="81"/>
      <c r="E5" s="80"/>
      <c r="F5" s="82" t="s">
        <v>69</v>
      </c>
      <c r="G5" s="82" t="s">
        <v>69</v>
      </c>
      <c r="H5" s="82" t="s">
        <v>69</v>
      </c>
      <c r="I5" s="82" t="s">
        <v>69</v>
      </c>
      <c r="J5" s="82" t="s">
        <v>69</v>
      </c>
      <c r="K5" s="82" t="s">
        <v>69</v>
      </c>
      <c r="L5" s="82" t="s">
        <v>69</v>
      </c>
      <c r="M5" s="82" t="s">
        <v>69</v>
      </c>
      <c r="N5" s="82" t="s">
        <v>69</v>
      </c>
      <c r="O5" s="82" t="s">
        <v>69</v>
      </c>
      <c r="P5" s="82" t="s">
        <v>69</v>
      </c>
      <c r="Q5" s="82" t="s">
        <v>69</v>
      </c>
      <c r="R5" s="82" t="s">
        <v>69</v>
      </c>
      <c r="S5" s="82" t="s">
        <v>69</v>
      </c>
      <c r="T5" s="82" t="s">
        <v>69</v>
      </c>
      <c r="U5" s="82" t="s">
        <v>70</v>
      </c>
      <c r="V5" s="72"/>
      <c r="W5" s="72"/>
      <c r="X5" s="72"/>
      <c r="Y5" s="72"/>
      <c r="Z5" s="72"/>
      <c r="AA5" s="72"/>
    </row>
    <row r="6" spans="1:27" ht="24" customHeight="1">
      <c r="A6" s="83" t="s">
        <v>117</v>
      </c>
      <c r="B6" s="83" t="s">
        <v>29</v>
      </c>
      <c r="C6" s="84" t="s">
        <v>15</v>
      </c>
      <c r="D6" s="118" t="s">
        <v>97</v>
      </c>
      <c r="E6" s="83">
        <v>1</v>
      </c>
      <c r="F6" s="85">
        <v>1</v>
      </c>
      <c r="G6" s="85">
        <v>1</v>
      </c>
      <c r="H6" s="85">
        <v>1</v>
      </c>
      <c r="I6" s="85">
        <v>1</v>
      </c>
      <c r="J6" s="85">
        <v>1</v>
      </c>
      <c r="K6" s="85">
        <v>1</v>
      </c>
      <c r="L6" s="85">
        <v>1</v>
      </c>
      <c r="M6" s="85">
        <v>1</v>
      </c>
      <c r="N6" s="85">
        <v>1</v>
      </c>
      <c r="O6" s="85">
        <v>1</v>
      </c>
      <c r="P6" s="85">
        <v>1</v>
      </c>
      <c r="Q6" s="85">
        <v>1</v>
      </c>
      <c r="R6" s="85">
        <v>1</v>
      </c>
      <c r="S6" s="85">
        <v>1</v>
      </c>
      <c r="T6" s="85">
        <v>0</v>
      </c>
      <c r="U6" s="85">
        <v>1</v>
      </c>
      <c r="V6" s="73">
        <f>SUM(F6:U6)</f>
        <v>15</v>
      </c>
      <c r="W6" s="74">
        <f>V6-H6-K6-T6-U6</f>
        <v>12</v>
      </c>
      <c r="X6" s="74" t="str">
        <f>IF(W6&gt;9,"справился","не справился")</f>
        <v>справился</v>
      </c>
      <c r="Y6" s="74">
        <f>H6+K6+T6+U6</f>
        <v>3</v>
      </c>
      <c r="Z6" s="74" t="str">
        <f>IF(Y6&gt;=4,"справился","не справился")</f>
        <v>не справился</v>
      </c>
      <c r="AA6" s="74">
        <f>IF(V6&gt;16,5,IF(V6&gt;11,4,IF(V6&gt;9,3,2)))</f>
        <v>4</v>
      </c>
    </row>
    <row r="7" spans="1:27" ht="24" customHeight="1">
      <c r="A7" s="83" t="s">
        <v>117</v>
      </c>
      <c r="B7" s="83" t="s">
        <v>29</v>
      </c>
      <c r="C7" s="84" t="s">
        <v>15</v>
      </c>
      <c r="D7" s="119" t="s">
        <v>98</v>
      </c>
      <c r="E7" s="86">
        <v>2</v>
      </c>
      <c r="F7" s="85">
        <v>1</v>
      </c>
      <c r="G7" s="85">
        <v>1</v>
      </c>
      <c r="H7" s="85">
        <v>1</v>
      </c>
      <c r="I7" s="85">
        <v>1</v>
      </c>
      <c r="J7" s="85">
        <v>1</v>
      </c>
      <c r="K7" s="85">
        <v>1</v>
      </c>
      <c r="L7" s="85">
        <v>1</v>
      </c>
      <c r="M7" s="85">
        <v>0</v>
      </c>
      <c r="N7" s="85">
        <v>1</v>
      </c>
      <c r="O7" s="85">
        <v>0</v>
      </c>
      <c r="P7" s="85">
        <v>1</v>
      </c>
      <c r="Q7" s="85">
        <v>1</v>
      </c>
      <c r="R7" s="85">
        <v>1</v>
      </c>
      <c r="S7" s="85">
        <v>1</v>
      </c>
      <c r="T7" s="85">
        <v>1</v>
      </c>
      <c r="U7" s="85">
        <v>1</v>
      </c>
      <c r="V7" s="73">
        <f aca="true" t="shared" si="0" ref="V7:V25">SUM(F7:U7)</f>
        <v>14</v>
      </c>
      <c r="W7" s="74">
        <f aca="true" t="shared" si="1" ref="W7:W25">V7-H7-K7-T7-U7</f>
        <v>10</v>
      </c>
      <c r="X7" s="74" t="str">
        <f aca="true" t="shared" si="2" ref="X7:X25">IF(W7&gt;9,"справился","не справился")</f>
        <v>справился</v>
      </c>
      <c r="Y7" s="74">
        <f aca="true" t="shared" si="3" ref="Y7:Y25">H7+K7+T7+U7</f>
        <v>4</v>
      </c>
      <c r="Z7" s="74" t="str">
        <f aca="true" t="shared" si="4" ref="Z7:Z25">IF(Y7&gt;=4,"справился","не справился")</f>
        <v>справился</v>
      </c>
      <c r="AA7" s="74">
        <f aca="true" t="shared" si="5" ref="AA7:AA25">IF(V7&gt;16,5,IF(V7&gt;11,4,IF(V7&gt;9,3,2)))</f>
        <v>4</v>
      </c>
    </row>
    <row r="8" spans="1:27" ht="24" customHeight="1">
      <c r="A8" s="83" t="s">
        <v>117</v>
      </c>
      <c r="B8" s="83" t="s">
        <v>29</v>
      </c>
      <c r="C8" s="84" t="s">
        <v>15</v>
      </c>
      <c r="D8" s="119" t="s">
        <v>99</v>
      </c>
      <c r="E8" s="86">
        <v>1</v>
      </c>
      <c r="F8" s="85">
        <v>1</v>
      </c>
      <c r="G8" s="85">
        <v>1</v>
      </c>
      <c r="H8" s="85">
        <v>1</v>
      </c>
      <c r="I8" s="85">
        <v>1</v>
      </c>
      <c r="J8" s="85">
        <v>0</v>
      </c>
      <c r="K8" s="85">
        <v>1</v>
      </c>
      <c r="L8" s="85">
        <v>1</v>
      </c>
      <c r="M8" s="85">
        <v>1</v>
      </c>
      <c r="N8" s="85">
        <v>1</v>
      </c>
      <c r="O8" s="85">
        <v>1</v>
      </c>
      <c r="P8" s="85">
        <v>1</v>
      </c>
      <c r="Q8" s="85">
        <v>1</v>
      </c>
      <c r="R8" s="85">
        <v>1</v>
      </c>
      <c r="S8" s="85">
        <v>1</v>
      </c>
      <c r="T8" s="85">
        <v>1</v>
      </c>
      <c r="U8" s="85">
        <v>2</v>
      </c>
      <c r="V8" s="73">
        <f t="shared" si="0"/>
        <v>16</v>
      </c>
      <c r="W8" s="74">
        <f t="shared" si="1"/>
        <v>11</v>
      </c>
      <c r="X8" s="74" t="str">
        <f t="shared" si="2"/>
        <v>справился</v>
      </c>
      <c r="Y8" s="74">
        <f t="shared" si="3"/>
        <v>5</v>
      </c>
      <c r="Z8" s="74" t="str">
        <f t="shared" si="4"/>
        <v>справился</v>
      </c>
      <c r="AA8" s="74">
        <f t="shared" si="5"/>
        <v>4</v>
      </c>
    </row>
    <row r="9" spans="1:27" ht="24" customHeight="1">
      <c r="A9" s="83" t="s">
        <v>117</v>
      </c>
      <c r="B9" s="83" t="s">
        <v>29</v>
      </c>
      <c r="C9" s="84" t="s">
        <v>15</v>
      </c>
      <c r="D9" s="119" t="s">
        <v>100</v>
      </c>
      <c r="E9" s="86">
        <v>2</v>
      </c>
      <c r="F9" s="85">
        <v>1</v>
      </c>
      <c r="G9" s="85">
        <v>0</v>
      </c>
      <c r="H9" s="85">
        <v>0</v>
      </c>
      <c r="I9" s="85">
        <v>1</v>
      </c>
      <c r="J9" s="85">
        <v>0</v>
      </c>
      <c r="K9" s="85">
        <v>0</v>
      </c>
      <c r="L9" s="85">
        <v>1</v>
      </c>
      <c r="M9" s="85">
        <v>0</v>
      </c>
      <c r="N9" s="85">
        <v>0</v>
      </c>
      <c r="O9" s="85">
        <v>1</v>
      </c>
      <c r="P9" s="85">
        <v>0</v>
      </c>
      <c r="Q9" s="85">
        <v>0</v>
      </c>
      <c r="R9" s="85">
        <v>0</v>
      </c>
      <c r="S9" s="85">
        <v>1</v>
      </c>
      <c r="T9" s="85">
        <v>0</v>
      </c>
      <c r="U9" s="85">
        <v>0</v>
      </c>
      <c r="V9" s="73">
        <f t="shared" si="0"/>
        <v>5</v>
      </c>
      <c r="W9" s="74">
        <f t="shared" si="1"/>
        <v>5</v>
      </c>
      <c r="X9" s="74" t="str">
        <f t="shared" si="2"/>
        <v>не справился</v>
      </c>
      <c r="Y9" s="74">
        <f t="shared" si="3"/>
        <v>0</v>
      </c>
      <c r="Z9" s="74" t="str">
        <f t="shared" si="4"/>
        <v>не справился</v>
      </c>
      <c r="AA9" s="74">
        <f t="shared" si="5"/>
        <v>2</v>
      </c>
    </row>
    <row r="10" spans="1:27" ht="24" customHeight="1">
      <c r="A10" s="83" t="s">
        <v>117</v>
      </c>
      <c r="B10" s="83" t="s">
        <v>29</v>
      </c>
      <c r="C10" s="84" t="s">
        <v>15</v>
      </c>
      <c r="D10" s="119" t="s">
        <v>101</v>
      </c>
      <c r="E10" s="86">
        <v>2</v>
      </c>
      <c r="F10" s="85">
        <v>1</v>
      </c>
      <c r="G10" s="85">
        <v>1</v>
      </c>
      <c r="H10" s="85">
        <v>1</v>
      </c>
      <c r="I10" s="85">
        <v>1</v>
      </c>
      <c r="J10" s="85">
        <v>1</v>
      </c>
      <c r="K10" s="85">
        <v>1</v>
      </c>
      <c r="L10" s="85">
        <v>1</v>
      </c>
      <c r="M10" s="85">
        <v>1</v>
      </c>
      <c r="N10" s="85">
        <v>1</v>
      </c>
      <c r="O10" s="85">
        <v>1</v>
      </c>
      <c r="P10" s="85">
        <v>1</v>
      </c>
      <c r="Q10" s="85">
        <v>1</v>
      </c>
      <c r="R10" s="85">
        <v>1</v>
      </c>
      <c r="S10" s="85">
        <v>1</v>
      </c>
      <c r="T10" s="85">
        <v>1</v>
      </c>
      <c r="U10" s="85">
        <v>1</v>
      </c>
      <c r="V10" s="73">
        <f t="shared" si="0"/>
        <v>16</v>
      </c>
      <c r="W10" s="74">
        <f t="shared" si="1"/>
        <v>12</v>
      </c>
      <c r="X10" s="74" t="str">
        <f t="shared" si="2"/>
        <v>справился</v>
      </c>
      <c r="Y10" s="74">
        <f t="shared" si="3"/>
        <v>4</v>
      </c>
      <c r="Z10" s="74" t="str">
        <f t="shared" si="4"/>
        <v>справился</v>
      </c>
      <c r="AA10" s="74">
        <f t="shared" si="5"/>
        <v>4</v>
      </c>
    </row>
    <row r="11" spans="1:27" ht="24" customHeight="1">
      <c r="A11" s="83" t="s">
        <v>117</v>
      </c>
      <c r="B11" s="83" t="s">
        <v>29</v>
      </c>
      <c r="C11" s="84" t="s">
        <v>15</v>
      </c>
      <c r="D11" s="119" t="s">
        <v>102</v>
      </c>
      <c r="E11" s="86">
        <v>2</v>
      </c>
      <c r="F11" s="85">
        <v>1</v>
      </c>
      <c r="G11" s="85">
        <v>1</v>
      </c>
      <c r="H11" s="85">
        <v>1</v>
      </c>
      <c r="I11" s="85">
        <v>1</v>
      </c>
      <c r="J11" s="85">
        <v>1</v>
      </c>
      <c r="K11" s="85">
        <v>1</v>
      </c>
      <c r="L11" s="85">
        <v>1</v>
      </c>
      <c r="M11" s="85">
        <v>1</v>
      </c>
      <c r="N11" s="85">
        <v>1</v>
      </c>
      <c r="O11" s="85">
        <v>1</v>
      </c>
      <c r="P11" s="85">
        <v>1</v>
      </c>
      <c r="Q11" s="85">
        <v>1</v>
      </c>
      <c r="R11" s="85">
        <v>1</v>
      </c>
      <c r="S11" s="85">
        <v>1</v>
      </c>
      <c r="T11" s="85">
        <v>1</v>
      </c>
      <c r="U11" s="85">
        <v>2</v>
      </c>
      <c r="V11" s="73">
        <f t="shared" si="0"/>
        <v>17</v>
      </c>
      <c r="W11" s="74">
        <f t="shared" si="1"/>
        <v>12</v>
      </c>
      <c r="X11" s="74" t="str">
        <f t="shared" si="2"/>
        <v>справился</v>
      </c>
      <c r="Y11" s="74">
        <f t="shared" si="3"/>
        <v>5</v>
      </c>
      <c r="Z11" s="74" t="str">
        <f t="shared" si="4"/>
        <v>справился</v>
      </c>
      <c r="AA11" s="74">
        <f t="shared" si="5"/>
        <v>5</v>
      </c>
    </row>
    <row r="12" spans="1:27" ht="24" customHeight="1">
      <c r="A12" s="83" t="s">
        <v>117</v>
      </c>
      <c r="B12" s="83" t="s">
        <v>29</v>
      </c>
      <c r="C12" s="84" t="s">
        <v>15</v>
      </c>
      <c r="D12" s="120" t="s">
        <v>103</v>
      </c>
      <c r="E12" s="86">
        <v>2</v>
      </c>
      <c r="F12" s="85">
        <v>1</v>
      </c>
      <c r="G12" s="85">
        <v>1</v>
      </c>
      <c r="H12" s="85">
        <v>1</v>
      </c>
      <c r="I12" s="85">
        <v>1</v>
      </c>
      <c r="J12" s="85">
        <v>1</v>
      </c>
      <c r="K12" s="85">
        <v>1</v>
      </c>
      <c r="L12" s="85">
        <v>1</v>
      </c>
      <c r="M12" s="85">
        <v>1</v>
      </c>
      <c r="N12" s="85">
        <v>1</v>
      </c>
      <c r="O12" s="85">
        <v>1</v>
      </c>
      <c r="P12" s="85">
        <v>1</v>
      </c>
      <c r="Q12" s="85">
        <v>1</v>
      </c>
      <c r="R12" s="85">
        <v>1</v>
      </c>
      <c r="S12" s="85">
        <v>1</v>
      </c>
      <c r="T12" s="85">
        <v>1</v>
      </c>
      <c r="U12" s="85">
        <v>2</v>
      </c>
      <c r="V12" s="73">
        <f t="shared" si="0"/>
        <v>17</v>
      </c>
      <c r="W12" s="74">
        <f t="shared" si="1"/>
        <v>12</v>
      </c>
      <c r="X12" s="74" t="str">
        <f t="shared" si="2"/>
        <v>справился</v>
      </c>
      <c r="Y12" s="74">
        <f t="shared" si="3"/>
        <v>5</v>
      </c>
      <c r="Z12" s="74" t="str">
        <f t="shared" si="4"/>
        <v>справился</v>
      </c>
      <c r="AA12" s="74">
        <f t="shared" si="5"/>
        <v>5</v>
      </c>
    </row>
    <row r="13" spans="1:27" ht="24" customHeight="1">
      <c r="A13" s="83" t="s">
        <v>117</v>
      </c>
      <c r="B13" s="83" t="s">
        <v>29</v>
      </c>
      <c r="C13" s="84" t="s">
        <v>15</v>
      </c>
      <c r="D13" s="120" t="s">
        <v>104</v>
      </c>
      <c r="E13" s="86">
        <v>2</v>
      </c>
      <c r="F13" s="85">
        <v>1</v>
      </c>
      <c r="G13" s="85">
        <v>1</v>
      </c>
      <c r="H13" s="85">
        <v>1</v>
      </c>
      <c r="I13" s="85">
        <v>1</v>
      </c>
      <c r="J13" s="85">
        <v>1</v>
      </c>
      <c r="K13" s="85">
        <v>1</v>
      </c>
      <c r="L13" s="85">
        <v>1</v>
      </c>
      <c r="M13" s="85">
        <v>1</v>
      </c>
      <c r="N13" s="85">
        <v>1</v>
      </c>
      <c r="O13" s="85">
        <v>1</v>
      </c>
      <c r="P13" s="85">
        <v>1</v>
      </c>
      <c r="Q13" s="85">
        <v>0</v>
      </c>
      <c r="R13" s="85">
        <v>1</v>
      </c>
      <c r="S13" s="85">
        <v>0</v>
      </c>
      <c r="T13" s="85">
        <v>0</v>
      </c>
      <c r="U13" s="85">
        <v>1</v>
      </c>
      <c r="V13" s="73">
        <f t="shared" si="0"/>
        <v>13</v>
      </c>
      <c r="W13" s="74">
        <f t="shared" si="1"/>
        <v>10</v>
      </c>
      <c r="X13" s="74" t="str">
        <f t="shared" si="2"/>
        <v>справился</v>
      </c>
      <c r="Y13" s="74">
        <f t="shared" si="3"/>
        <v>3</v>
      </c>
      <c r="Z13" s="74" t="str">
        <f t="shared" si="4"/>
        <v>не справился</v>
      </c>
      <c r="AA13" s="74">
        <f t="shared" si="5"/>
        <v>4</v>
      </c>
    </row>
    <row r="14" spans="1:27" ht="24" customHeight="1">
      <c r="A14" s="83" t="s">
        <v>117</v>
      </c>
      <c r="B14" s="83" t="s">
        <v>29</v>
      </c>
      <c r="C14" s="84" t="s">
        <v>15</v>
      </c>
      <c r="D14" s="121" t="s">
        <v>105</v>
      </c>
      <c r="E14" s="86">
        <v>2</v>
      </c>
      <c r="F14" s="85">
        <v>0</v>
      </c>
      <c r="G14" s="85">
        <v>1</v>
      </c>
      <c r="H14" s="85">
        <v>0</v>
      </c>
      <c r="I14" s="85">
        <v>0</v>
      </c>
      <c r="J14" s="85">
        <v>1</v>
      </c>
      <c r="K14" s="85">
        <v>0</v>
      </c>
      <c r="L14" s="85">
        <v>0</v>
      </c>
      <c r="M14" s="85">
        <v>1</v>
      </c>
      <c r="N14" s="85">
        <v>0</v>
      </c>
      <c r="O14" s="85">
        <v>0</v>
      </c>
      <c r="P14" s="85">
        <v>0</v>
      </c>
      <c r="Q14" s="85">
        <v>1</v>
      </c>
      <c r="R14" s="85">
        <v>0</v>
      </c>
      <c r="S14" s="85">
        <v>0</v>
      </c>
      <c r="T14" s="85">
        <v>1</v>
      </c>
      <c r="U14" s="85">
        <v>0</v>
      </c>
      <c r="V14" s="73">
        <f t="shared" si="0"/>
        <v>5</v>
      </c>
      <c r="W14" s="74">
        <f t="shared" si="1"/>
        <v>4</v>
      </c>
      <c r="X14" s="74" t="str">
        <f t="shared" si="2"/>
        <v>не справился</v>
      </c>
      <c r="Y14" s="74">
        <f t="shared" si="3"/>
        <v>1</v>
      </c>
      <c r="Z14" s="74" t="str">
        <f t="shared" si="4"/>
        <v>не справился</v>
      </c>
      <c r="AA14" s="74">
        <f t="shared" si="5"/>
        <v>2</v>
      </c>
    </row>
    <row r="15" spans="1:27" ht="24" customHeight="1">
      <c r="A15" s="83" t="s">
        <v>117</v>
      </c>
      <c r="B15" s="83" t="s">
        <v>29</v>
      </c>
      <c r="C15" s="84" t="s">
        <v>15</v>
      </c>
      <c r="D15" s="120" t="s">
        <v>106</v>
      </c>
      <c r="E15" s="86">
        <v>2</v>
      </c>
      <c r="F15" s="85">
        <v>1</v>
      </c>
      <c r="G15" s="85">
        <v>1</v>
      </c>
      <c r="H15" s="85">
        <v>1</v>
      </c>
      <c r="I15" s="85">
        <v>1</v>
      </c>
      <c r="J15" s="85">
        <v>1</v>
      </c>
      <c r="K15" s="85">
        <v>1</v>
      </c>
      <c r="L15" s="85">
        <v>1</v>
      </c>
      <c r="M15" s="85">
        <v>1</v>
      </c>
      <c r="N15" s="85">
        <v>1</v>
      </c>
      <c r="O15" s="85">
        <v>1</v>
      </c>
      <c r="P15" s="85">
        <v>0</v>
      </c>
      <c r="Q15" s="85">
        <v>0</v>
      </c>
      <c r="R15" s="85">
        <v>1</v>
      </c>
      <c r="S15" s="85">
        <v>1</v>
      </c>
      <c r="T15" s="85">
        <v>0</v>
      </c>
      <c r="U15" s="85">
        <v>0</v>
      </c>
      <c r="V15" s="73">
        <f t="shared" si="0"/>
        <v>12</v>
      </c>
      <c r="W15" s="74">
        <f t="shared" si="1"/>
        <v>10</v>
      </c>
      <c r="X15" s="74" t="str">
        <f t="shared" si="2"/>
        <v>справился</v>
      </c>
      <c r="Y15" s="74">
        <f t="shared" si="3"/>
        <v>2</v>
      </c>
      <c r="Z15" s="74" t="str">
        <f t="shared" si="4"/>
        <v>не справился</v>
      </c>
      <c r="AA15" s="74">
        <f t="shared" si="5"/>
        <v>4</v>
      </c>
    </row>
    <row r="16" spans="1:27" ht="24" customHeight="1">
      <c r="A16" s="83" t="s">
        <v>117</v>
      </c>
      <c r="B16" s="83" t="s">
        <v>29</v>
      </c>
      <c r="C16" s="84" t="s">
        <v>15</v>
      </c>
      <c r="D16" s="120" t="s">
        <v>107</v>
      </c>
      <c r="E16" s="86">
        <v>2</v>
      </c>
      <c r="F16" s="85">
        <v>1</v>
      </c>
      <c r="G16" s="85">
        <v>1</v>
      </c>
      <c r="H16" s="85">
        <v>1</v>
      </c>
      <c r="I16" s="85">
        <v>1</v>
      </c>
      <c r="J16" s="85">
        <v>1</v>
      </c>
      <c r="K16" s="85">
        <v>0</v>
      </c>
      <c r="L16" s="85">
        <v>0</v>
      </c>
      <c r="M16" s="85">
        <v>1</v>
      </c>
      <c r="N16" s="85">
        <v>1</v>
      </c>
      <c r="O16" s="85">
        <v>1</v>
      </c>
      <c r="P16" s="85">
        <v>1</v>
      </c>
      <c r="Q16" s="85">
        <v>1</v>
      </c>
      <c r="R16" s="85">
        <v>1</v>
      </c>
      <c r="S16" s="85">
        <v>1</v>
      </c>
      <c r="T16" s="85">
        <v>1</v>
      </c>
      <c r="U16" s="85">
        <v>1</v>
      </c>
      <c r="V16" s="73">
        <f t="shared" si="0"/>
        <v>14</v>
      </c>
      <c r="W16" s="74">
        <f t="shared" si="1"/>
        <v>11</v>
      </c>
      <c r="X16" s="74" t="str">
        <f t="shared" si="2"/>
        <v>справился</v>
      </c>
      <c r="Y16" s="74">
        <f t="shared" si="3"/>
        <v>3</v>
      </c>
      <c r="Z16" s="74" t="str">
        <f t="shared" si="4"/>
        <v>не справился</v>
      </c>
      <c r="AA16" s="74">
        <f t="shared" si="5"/>
        <v>4</v>
      </c>
    </row>
    <row r="17" spans="1:27" ht="24" customHeight="1">
      <c r="A17" s="83" t="s">
        <v>117</v>
      </c>
      <c r="B17" s="83" t="s">
        <v>29</v>
      </c>
      <c r="C17" s="84" t="s">
        <v>15</v>
      </c>
      <c r="D17" s="120" t="s">
        <v>108</v>
      </c>
      <c r="E17" s="86">
        <v>2</v>
      </c>
      <c r="F17" s="85">
        <v>1</v>
      </c>
      <c r="G17" s="85">
        <v>1</v>
      </c>
      <c r="H17" s="85">
        <v>1</v>
      </c>
      <c r="I17" s="85">
        <v>1</v>
      </c>
      <c r="J17" s="85">
        <v>1</v>
      </c>
      <c r="K17" s="85">
        <v>1</v>
      </c>
      <c r="L17" s="85">
        <v>1</v>
      </c>
      <c r="M17" s="85">
        <v>1</v>
      </c>
      <c r="N17" s="85">
        <v>1</v>
      </c>
      <c r="O17" s="85">
        <v>1</v>
      </c>
      <c r="P17" s="85">
        <v>1</v>
      </c>
      <c r="Q17" s="85">
        <v>1</v>
      </c>
      <c r="R17" s="85">
        <v>1</v>
      </c>
      <c r="S17" s="85">
        <v>1</v>
      </c>
      <c r="T17" s="85">
        <v>1</v>
      </c>
      <c r="U17" s="85">
        <v>2</v>
      </c>
      <c r="V17" s="73">
        <f t="shared" si="0"/>
        <v>17</v>
      </c>
      <c r="W17" s="74">
        <f t="shared" si="1"/>
        <v>12</v>
      </c>
      <c r="X17" s="74" t="str">
        <f t="shared" si="2"/>
        <v>справился</v>
      </c>
      <c r="Y17" s="74">
        <f t="shared" si="3"/>
        <v>5</v>
      </c>
      <c r="Z17" s="74" t="str">
        <f t="shared" si="4"/>
        <v>справился</v>
      </c>
      <c r="AA17" s="74">
        <f t="shared" si="5"/>
        <v>5</v>
      </c>
    </row>
    <row r="18" spans="1:27" ht="24" customHeight="1">
      <c r="A18" s="83" t="s">
        <v>117</v>
      </c>
      <c r="B18" s="83" t="s">
        <v>29</v>
      </c>
      <c r="C18" s="84" t="s">
        <v>15</v>
      </c>
      <c r="D18" s="120" t="s">
        <v>109</v>
      </c>
      <c r="E18" s="86">
        <v>2</v>
      </c>
      <c r="F18" s="85">
        <v>1</v>
      </c>
      <c r="G18" s="85">
        <v>1</v>
      </c>
      <c r="H18" s="85">
        <v>1</v>
      </c>
      <c r="I18" s="85">
        <v>0</v>
      </c>
      <c r="J18" s="85">
        <v>1</v>
      </c>
      <c r="K18" s="85">
        <v>1</v>
      </c>
      <c r="L18" s="85">
        <v>1</v>
      </c>
      <c r="M18" s="85">
        <v>1</v>
      </c>
      <c r="N18" s="85">
        <v>1</v>
      </c>
      <c r="O18" s="85">
        <v>1</v>
      </c>
      <c r="P18" s="85">
        <v>1</v>
      </c>
      <c r="Q18" s="85">
        <v>1</v>
      </c>
      <c r="R18" s="85">
        <v>1</v>
      </c>
      <c r="S18" s="85">
        <v>1</v>
      </c>
      <c r="T18" s="85">
        <v>0</v>
      </c>
      <c r="U18" s="85">
        <v>2</v>
      </c>
      <c r="V18" s="73">
        <f t="shared" si="0"/>
        <v>15</v>
      </c>
      <c r="W18" s="74">
        <f t="shared" si="1"/>
        <v>11</v>
      </c>
      <c r="X18" s="74" t="str">
        <f t="shared" si="2"/>
        <v>справился</v>
      </c>
      <c r="Y18" s="74">
        <f t="shared" si="3"/>
        <v>4</v>
      </c>
      <c r="Z18" s="74" t="str">
        <f t="shared" si="4"/>
        <v>справился</v>
      </c>
      <c r="AA18" s="74">
        <f t="shared" si="5"/>
        <v>4</v>
      </c>
    </row>
    <row r="19" spans="1:27" ht="24" customHeight="1">
      <c r="A19" s="83" t="s">
        <v>117</v>
      </c>
      <c r="B19" s="83" t="s">
        <v>29</v>
      </c>
      <c r="C19" s="84" t="s">
        <v>15</v>
      </c>
      <c r="D19" s="120" t="s">
        <v>110</v>
      </c>
      <c r="E19" s="86">
        <v>2</v>
      </c>
      <c r="F19" s="85">
        <v>1</v>
      </c>
      <c r="G19" s="85">
        <v>1</v>
      </c>
      <c r="H19" s="85">
        <v>1</v>
      </c>
      <c r="I19" s="85">
        <v>1</v>
      </c>
      <c r="J19" s="85">
        <v>1</v>
      </c>
      <c r="K19" s="85">
        <v>1</v>
      </c>
      <c r="L19" s="85">
        <v>1</v>
      </c>
      <c r="M19" s="85">
        <v>1</v>
      </c>
      <c r="N19" s="85">
        <v>1</v>
      </c>
      <c r="O19" s="85">
        <v>1</v>
      </c>
      <c r="P19" s="85">
        <v>1</v>
      </c>
      <c r="Q19" s="85">
        <v>1</v>
      </c>
      <c r="R19" s="85">
        <v>1</v>
      </c>
      <c r="S19" s="85">
        <v>1</v>
      </c>
      <c r="T19" s="85">
        <v>1</v>
      </c>
      <c r="U19" s="85">
        <v>1</v>
      </c>
      <c r="V19" s="73">
        <f t="shared" si="0"/>
        <v>16</v>
      </c>
      <c r="W19" s="74">
        <f t="shared" si="1"/>
        <v>12</v>
      </c>
      <c r="X19" s="74" t="str">
        <f t="shared" si="2"/>
        <v>справился</v>
      </c>
      <c r="Y19" s="74">
        <f t="shared" si="3"/>
        <v>4</v>
      </c>
      <c r="Z19" s="74" t="str">
        <f t="shared" si="4"/>
        <v>справился</v>
      </c>
      <c r="AA19" s="74">
        <f t="shared" si="5"/>
        <v>4</v>
      </c>
    </row>
    <row r="20" spans="1:27" ht="24" customHeight="1">
      <c r="A20" s="83" t="s">
        <v>117</v>
      </c>
      <c r="B20" s="83" t="s">
        <v>29</v>
      </c>
      <c r="C20" s="84" t="s">
        <v>15</v>
      </c>
      <c r="D20" s="120" t="s">
        <v>111</v>
      </c>
      <c r="E20" s="86">
        <v>2</v>
      </c>
      <c r="F20" s="85">
        <v>1</v>
      </c>
      <c r="G20" s="85">
        <v>1</v>
      </c>
      <c r="H20" s="85">
        <v>1</v>
      </c>
      <c r="I20" s="85">
        <v>1</v>
      </c>
      <c r="J20" s="85">
        <v>1</v>
      </c>
      <c r="K20" s="85">
        <v>1</v>
      </c>
      <c r="L20" s="85">
        <v>1</v>
      </c>
      <c r="M20" s="85">
        <v>1</v>
      </c>
      <c r="N20" s="85">
        <v>1</v>
      </c>
      <c r="O20" s="85">
        <v>1</v>
      </c>
      <c r="P20" s="85">
        <v>1</v>
      </c>
      <c r="Q20" s="85">
        <v>1</v>
      </c>
      <c r="R20" s="85">
        <v>1</v>
      </c>
      <c r="S20" s="85">
        <v>1</v>
      </c>
      <c r="T20" s="85">
        <v>1</v>
      </c>
      <c r="U20" s="85">
        <v>1</v>
      </c>
      <c r="V20" s="73">
        <f t="shared" si="0"/>
        <v>16</v>
      </c>
      <c r="W20" s="74">
        <f t="shared" si="1"/>
        <v>12</v>
      </c>
      <c r="X20" s="74" t="str">
        <f t="shared" si="2"/>
        <v>справился</v>
      </c>
      <c r="Y20" s="74">
        <f t="shared" si="3"/>
        <v>4</v>
      </c>
      <c r="Z20" s="74" t="str">
        <f t="shared" si="4"/>
        <v>справился</v>
      </c>
      <c r="AA20" s="74">
        <f t="shared" si="5"/>
        <v>4</v>
      </c>
    </row>
    <row r="21" spans="1:27" ht="24" customHeight="1">
      <c r="A21" s="83" t="s">
        <v>117</v>
      </c>
      <c r="B21" s="83" t="s">
        <v>29</v>
      </c>
      <c r="C21" s="84" t="s">
        <v>15</v>
      </c>
      <c r="D21" s="120" t="s">
        <v>112</v>
      </c>
      <c r="E21" s="86">
        <v>1</v>
      </c>
      <c r="F21" s="85">
        <v>1</v>
      </c>
      <c r="G21" s="85">
        <v>1</v>
      </c>
      <c r="H21" s="85">
        <v>1</v>
      </c>
      <c r="I21" s="85">
        <v>1</v>
      </c>
      <c r="J21" s="85">
        <v>1</v>
      </c>
      <c r="K21" s="85">
        <v>1</v>
      </c>
      <c r="L21" s="85">
        <v>1</v>
      </c>
      <c r="M21" s="85">
        <v>1</v>
      </c>
      <c r="N21" s="85">
        <v>1</v>
      </c>
      <c r="O21" s="85">
        <v>1</v>
      </c>
      <c r="P21" s="85">
        <v>1</v>
      </c>
      <c r="Q21" s="85">
        <v>0</v>
      </c>
      <c r="R21" s="85">
        <v>1</v>
      </c>
      <c r="S21" s="85">
        <v>1</v>
      </c>
      <c r="T21" s="85">
        <v>0</v>
      </c>
      <c r="U21" s="85">
        <v>2</v>
      </c>
      <c r="V21" s="73">
        <f t="shared" si="0"/>
        <v>15</v>
      </c>
      <c r="W21" s="74">
        <f t="shared" si="1"/>
        <v>11</v>
      </c>
      <c r="X21" s="74" t="str">
        <f t="shared" si="2"/>
        <v>справился</v>
      </c>
      <c r="Y21" s="74">
        <f t="shared" si="3"/>
        <v>4</v>
      </c>
      <c r="Z21" s="74" t="str">
        <f t="shared" si="4"/>
        <v>справился</v>
      </c>
      <c r="AA21" s="74">
        <f t="shared" si="5"/>
        <v>4</v>
      </c>
    </row>
    <row r="22" spans="1:27" ht="24" customHeight="1">
      <c r="A22" s="83" t="s">
        <v>117</v>
      </c>
      <c r="B22" s="83" t="s">
        <v>29</v>
      </c>
      <c r="C22" s="84" t="s">
        <v>15</v>
      </c>
      <c r="D22" s="120" t="s">
        <v>113</v>
      </c>
      <c r="E22" s="86">
        <v>1</v>
      </c>
      <c r="F22" s="85">
        <v>1</v>
      </c>
      <c r="G22" s="85">
        <v>1</v>
      </c>
      <c r="H22" s="85">
        <v>1</v>
      </c>
      <c r="I22" s="85">
        <v>1</v>
      </c>
      <c r="J22" s="85">
        <v>1</v>
      </c>
      <c r="K22" s="85">
        <v>1</v>
      </c>
      <c r="L22" s="85">
        <v>1</v>
      </c>
      <c r="M22" s="85">
        <v>1</v>
      </c>
      <c r="N22" s="85">
        <v>1</v>
      </c>
      <c r="O22" s="85">
        <v>0</v>
      </c>
      <c r="P22" s="85">
        <v>1</v>
      </c>
      <c r="Q22" s="85">
        <v>0</v>
      </c>
      <c r="R22" s="85">
        <v>1</v>
      </c>
      <c r="S22" s="85">
        <v>1</v>
      </c>
      <c r="T22" s="85">
        <v>1</v>
      </c>
      <c r="U22" s="85">
        <v>0</v>
      </c>
      <c r="V22" s="73">
        <f t="shared" si="0"/>
        <v>13</v>
      </c>
      <c r="W22" s="74">
        <f t="shared" si="1"/>
        <v>10</v>
      </c>
      <c r="X22" s="74" t="str">
        <f t="shared" si="2"/>
        <v>справился</v>
      </c>
      <c r="Y22" s="74">
        <f t="shared" si="3"/>
        <v>3</v>
      </c>
      <c r="Z22" s="74" t="str">
        <f t="shared" si="4"/>
        <v>не справился</v>
      </c>
      <c r="AA22" s="74">
        <f t="shared" si="5"/>
        <v>4</v>
      </c>
    </row>
    <row r="23" spans="1:27" ht="24" customHeight="1">
      <c r="A23" s="83" t="s">
        <v>117</v>
      </c>
      <c r="B23" s="83" t="s">
        <v>29</v>
      </c>
      <c r="C23" s="84" t="s">
        <v>15</v>
      </c>
      <c r="D23" s="120" t="s">
        <v>114</v>
      </c>
      <c r="E23" s="86">
        <v>1</v>
      </c>
      <c r="F23" s="85">
        <v>1</v>
      </c>
      <c r="G23" s="85">
        <v>1</v>
      </c>
      <c r="H23" s="85">
        <v>0</v>
      </c>
      <c r="I23" s="85">
        <v>1</v>
      </c>
      <c r="J23" s="85">
        <v>1</v>
      </c>
      <c r="K23" s="85">
        <v>0</v>
      </c>
      <c r="L23" s="85">
        <v>1</v>
      </c>
      <c r="M23" s="85">
        <v>1</v>
      </c>
      <c r="N23" s="85">
        <v>1</v>
      </c>
      <c r="O23" s="85">
        <v>1</v>
      </c>
      <c r="P23" s="85">
        <v>0</v>
      </c>
      <c r="Q23" s="85">
        <v>1</v>
      </c>
      <c r="R23" s="85">
        <v>1</v>
      </c>
      <c r="S23" s="85">
        <v>1</v>
      </c>
      <c r="T23" s="85">
        <v>0</v>
      </c>
      <c r="U23" s="85">
        <v>2</v>
      </c>
      <c r="V23" s="73">
        <f t="shared" si="0"/>
        <v>13</v>
      </c>
      <c r="W23" s="74">
        <f t="shared" si="1"/>
        <v>11</v>
      </c>
      <c r="X23" s="74" t="str">
        <f t="shared" si="2"/>
        <v>справился</v>
      </c>
      <c r="Y23" s="74">
        <f t="shared" si="3"/>
        <v>2</v>
      </c>
      <c r="Z23" s="74" t="str">
        <f t="shared" si="4"/>
        <v>не справился</v>
      </c>
      <c r="AA23" s="74">
        <f t="shared" si="5"/>
        <v>4</v>
      </c>
    </row>
    <row r="24" spans="1:27" ht="24" customHeight="1">
      <c r="A24" s="83" t="s">
        <v>117</v>
      </c>
      <c r="B24" s="83" t="s">
        <v>29</v>
      </c>
      <c r="C24" s="84" t="s">
        <v>15</v>
      </c>
      <c r="D24" s="120" t="s">
        <v>115</v>
      </c>
      <c r="E24" s="86">
        <v>1</v>
      </c>
      <c r="F24" s="85">
        <v>1</v>
      </c>
      <c r="G24" s="85">
        <v>1</v>
      </c>
      <c r="H24" s="85">
        <v>1</v>
      </c>
      <c r="I24" s="85">
        <v>1</v>
      </c>
      <c r="J24" s="85">
        <v>1</v>
      </c>
      <c r="K24" s="85">
        <v>0</v>
      </c>
      <c r="L24" s="85">
        <v>1</v>
      </c>
      <c r="M24" s="85">
        <v>0</v>
      </c>
      <c r="N24" s="85">
        <v>1</v>
      </c>
      <c r="O24" s="85">
        <v>0</v>
      </c>
      <c r="P24" s="85">
        <v>1</v>
      </c>
      <c r="Q24" s="85">
        <v>1</v>
      </c>
      <c r="R24" s="85">
        <v>1</v>
      </c>
      <c r="S24" s="85">
        <v>1</v>
      </c>
      <c r="T24" s="85">
        <v>1</v>
      </c>
      <c r="U24" s="85">
        <v>0</v>
      </c>
      <c r="V24" s="73">
        <f t="shared" si="0"/>
        <v>12</v>
      </c>
      <c r="W24" s="74">
        <f t="shared" si="1"/>
        <v>10</v>
      </c>
      <c r="X24" s="74" t="str">
        <f t="shared" si="2"/>
        <v>справился</v>
      </c>
      <c r="Y24" s="74">
        <f t="shared" si="3"/>
        <v>2</v>
      </c>
      <c r="Z24" s="74" t="str">
        <f t="shared" si="4"/>
        <v>не справился</v>
      </c>
      <c r="AA24" s="74">
        <f t="shared" si="5"/>
        <v>4</v>
      </c>
    </row>
    <row r="25" spans="1:27" ht="24" customHeight="1">
      <c r="A25" s="83" t="s">
        <v>117</v>
      </c>
      <c r="B25" s="83" t="s">
        <v>29</v>
      </c>
      <c r="C25" s="84" t="s">
        <v>15</v>
      </c>
      <c r="D25" s="120" t="s">
        <v>116</v>
      </c>
      <c r="E25" s="86">
        <v>1</v>
      </c>
      <c r="F25" s="85">
        <v>1</v>
      </c>
      <c r="G25" s="85">
        <v>1</v>
      </c>
      <c r="H25" s="85">
        <v>1</v>
      </c>
      <c r="I25" s="85">
        <v>1</v>
      </c>
      <c r="J25" s="85">
        <v>1</v>
      </c>
      <c r="K25" s="85">
        <v>1</v>
      </c>
      <c r="L25" s="85">
        <v>1</v>
      </c>
      <c r="M25" s="85">
        <v>0</v>
      </c>
      <c r="N25" s="85">
        <v>1</v>
      </c>
      <c r="O25" s="85">
        <v>1</v>
      </c>
      <c r="P25" s="85">
        <v>0</v>
      </c>
      <c r="Q25" s="85">
        <v>0</v>
      </c>
      <c r="R25" s="85">
        <v>1</v>
      </c>
      <c r="S25" s="85">
        <v>1</v>
      </c>
      <c r="T25" s="85">
        <v>0</v>
      </c>
      <c r="U25" s="85">
        <v>0</v>
      </c>
      <c r="V25" s="73">
        <f t="shared" si="0"/>
        <v>11</v>
      </c>
      <c r="W25" s="74">
        <f t="shared" si="1"/>
        <v>9</v>
      </c>
      <c r="X25" s="74" t="str">
        <f t="shared" si="2"/>
        <v>не справился</v>
      </c>
      <c r="Y25" s="74">
        <f t="shared" si="3"/>
        <v>2</v>
      </c>
      <c r="Z25" s="74" t="str">
        <f t="shared" si="4"/>
        <v>не справился</v>
      </c>
      <c r="AA25" s="74">
        <f t="shared" si="5"/>
        <v>3</v>
      </c>
    </row>
    <row r="26" spans="1:27" ht="12.75">
      <c r="A26" s="137" t="s">
        <v>87</v>
      </c>
      <c r="B26" s="138"/>
      <c r="C26" s="138"/>
      <c r="D26" s="103">
        <v>20</v>
      </c>
      <c r="E26" s="104"/>
      <c r="F26" s="105">
        <f aca="true" t="shared" si="6" ref="F26:U26">SUM(F6:F25)</f>
        <v>19</v>
      </c>
      <c r="G26" s="105">
        <f t="shared" si="6"/>
        <v>19</v>
      </c>
      <c r="H26" s="105">
        <f t="shared" si="6"/>
        <v>17</v>
      </c>
      <c r="I26" s="105">
        <f t="shared" si="6"/>
        <v>18</v>
      </c>
      <c r="J26" s="105">
        <f t="shared" si="6"/>
        <v>18</v>
      </c>
      <c r="K26" s="105">
        <f t="shared" si="6"/>
        <v>15</v>
      </c>
      <c r="L26" s="105">
        <f t="shared" si="6"/>
        <v>18</v>
      </c>
      <c r="M26" s="105">
        <f t="shared" si="6"/>
        <v>16</v>
      </c>
      <c r="N26" s="105">
        <f t="shared" si="6"/>
        <v>18</v>
      </c>
      <c r="O26" s="105">
        <f t="shared" si="6"/>
        <v>16</v>
      </c>
      <c r="P26" s="105">
        <f t="shared" si="6"/>
        <v>15</v>
      </c>
      <c r="Q26" s="105">
        <f t="shared" si="6"/>
        <v>14</v>
      </c>
      <c r="R26" s="105">
        <f t="shared" si="6"/>
        <v>18</v>
      </c>
      <c r="S26" s="105">
        <f t="shared" si="6"/>
        <v>18</v>
      </c>
      <c r="T26" s="105">
        <f t="shared" si="6"/>
        <v>12</v>
      </c>
      <c r="U26" s="105">
        <f t="shared" si="6"/>
        <v>21</v>
      </c>
      <c r="V26" s="73"/>
      <c r="W26" s="150" t="s">
        <v>94</v>
      </c>
      <c r="X26" s="151"/>
      <c r="Y26" s="151"/>
      <c r="Z26" s="151"/>
      <c r="AA26" s="151"/>
    </row>
    <row r="27" spans="1:27" ht="12.75">
      <c r="A27" s="101"/>
      <c r="B27" s="102"/>
      <c r="C27" s="102"/>
      <c r="D27" s="103"/>
      <c r="E27" s="104"/>
      <c r="F27" s="110">
        <f>$D26</f>
        <v>20</v>
      </c>
      <c r="G27" s="110">
        <f aca="true" t="shared" si="7" ref="G27:T27">$D26</f>
        <v>20</v>
      </c>
      <c r="H27" s="110">
        <f t="shared" si="7"/>
        <v>20</v>
      </c>
      <c r="I27" s="110">
        <f t="shared" si="7"/>
        <v>20</v>
      </c>
      <c r="J27" s="110">
        <f t="shared" si="7"/>
        <v>20</v>
      </c>
      <c r="K27" s="110">
        <f t="shared" si="7"/>
        <v>20</v>
      </c>
      <c r="L27" s="110">
        <f t="shared" si="7"/>
        <v>20</v>
      </c>
      <c r="M27" s="110">
        <f t="shared" si="7"/>
        <v>20</v>
      </c>
      <c r="N27" s="110">
        <f t="shared" si="7"/>
        <v>20</v>
      </c>
      <c r="O27" s="110">
        <f t="shared" si="7"/>
        <v>20</v>
      </c>
      <c r="P27" s="110">
        <f t="shared" si="7"/>
        <v>20</v>
      </c>
      <c r="Q27" s="110">
        <f t="shared" si="7"/>
        <v>20</v>
      </c>
      <c r="R27" s="110">
        <f t="shared" si="7"/>
        <v>20</v>
      </c>
      <c r="S27" s="110">
        <f t="shared" si="7"/>
        <v>20</v>
      </c>
      <c r="T27" s="110">
        <f t="shared" si="7"/>
        <v>20</v>
      </c>
      <c r="U27" s="110">
        <f>$D26*2</f>
        <v>40</v>
      </c>
      <c r="V27" s="73"/>
      <c r="W27" s="141" t="s">
        <v>95</v>
      </c>
      <c r="X27" s="142"/>
      <c r="Y27" s="142"/>
      <c r="Z27" s="142"/>
      <c r="AA27" s="142"/>
    </row>
    <row r="28" spans="1:27" ht="12.75" customHeight="1">
      <c r="A28" s="134" t="s">
        <v>18</v>
      </c>
      <c r="B28" s="135"/>
      <c r="C28" s="135"/>
      <c r="D28" s="136"/>
      <c r="E28" s="106"/>
      <c r="F28" s="111">
        <f>F26/F27</f>
        <v>0.95</v>
      </c>
      <c r="G28" s="111">
        <f aca="true" t="shared" si="8" ref="G28:U28">G26/G27</f>
        <v>0.95</v>
      </c>
      <c r="H28" s="111">
        <f t="shared" si="8"/>
        <v>0.85</v>
      </c>
      <c r="I28" s="111">
        <f t="shared" si="8"/>
        <v>0.9</v>
      </c>
      <c r="J28" s="111">
        <f t="shared" si="8"/>
        <v>0.9</v>
      </c>
      <c r="K28" s="111">
        <f t="shared" si="8"/>
        <v>0.75</v>
      </c>
      <c r="L28" s="111">
        <f t="shared" si="8"/>
        <v>0.9</v>
      </c>
      <c r="M28" s="111">
        <f t="shared" si="8"/>
        <v>0.8</v>
      </c>
      <c r="N28" s="111">
        <f t="shared" si="8"/>
        <v>0.9</v>
      </c>
      <c r="O28" s="111">
        <f t="shared" si="8"/>
        <v>0.8</v>
      </c>
      <c r="P28" s="111">
        <f t="shared" si="8"/>
        <v>0.75</v>
      </c>
      <c r="Q28" s="111">
        <f t="shared" si="8"/>
        <v>0.7</v>
      </c>
      <c r="R28" s="111">
        <f t="shared" si="8"/>
        <v>0.9</v>
      </c>
      <c r="S28" s="111">
        <f t="shared" si="8"/>
        <v>0.9</v>
      </c>
      <c r="T28" s="111">
        <f t="shared" si="8"/>
        <v>0.6</v>
      </c>
      <c r="U28" s="111">
        <f t="shared" si="8"/>
        <v>0.525</v>
      </c>
      <c r="V28" s="73"/>
      <c r="W28" s="74"/>
      <c r="X28" s="74"/>
      <c r="Y28" s="74"/>
      <c r="Z28" s="75"/>
      <c r="AA28" s="76"/>
    </row>
    <row r="29" spans="6:22" ht="12.75" customHeight="1"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</row>
    <row r="30" spans="15:27" ht="12.75" customHeight="1">
      <c r="O30" s="63"/>
      <c r="P30" s="63"/>
      <c r="Q30" s="63"/>
      <c r="R30" s="63"/>
      <c r="S30" s="63"/>
      <c r="T30" s="131" t="s">
        <v>3</v>
      </c>
      <c r="U30" s="131"/>
      <c r="V30" s="131"/>
      <c r="W30" s="55" t="s">
        <v>14</v>
      </c>
      <c r="X30" s="55"/>
      <c r="Y30" s="55"/>
      <c r="Z30" s="55"/>
      <c r="AA30" s="56" t="s">
        <v>4</v>
      </c>
    </row>
    <row r="31" spans="15:27" ht="12.75" customHeight="1">
      <c r="O31" s="63"/>
      <c r="P31" s="63"/>
      <c r="Q31" s="63"/>
      <c r="R31" s="63"/>
      <c r="S31" s="63"/>
      <c r="T31" s="140" t="s">
        <v>5</v>
      </c>
      <c r="U31" s="140"/>
      <c r="V31" s="140"/>
      <c r="W31" s="128">
        <f>COUNTIF(V6:V25,"&gt;=10")</f>
        <v>18</v>
      </c>
      <c r="X31" s="56"/>
      <c r="Y31" s="56"/>
      <c r="Z31" s="56"/>
      <c r="AA31" s="57">
        <v>0.9</v>
      </c>
    </row>
    <row r="32" spans="15:27" ht="12.75" customHeight="1">
      <c r="O32" s="63"/>
      <c r="P32" s="63"/>
      <c r="Q32" s="63"/>
      <c r="R32" s="63"/>
      <c r="S32" s="63"/>
      <c r="T32" s="130" t="s">
        <v>6</v>
      </c>
      <c r="U32" s="130"/>
      <c r="V32" s="130"/>
      <c r="W32" s="128">
        <f>D26-W31</f>
        <v>2</v>
      </c>
      <c r="X32" s="56"/>
      <c r="Y32" s="56"/>
      <c r="Z32" s="56"/>
      <c r="AA32" s="57">
        <v>0.1</v>
      </c>
    </row>
    <row r="33" spans="6:22" ht="12.75" customHeight="1"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</row>
    <row r="34" spans="15:27" ht="12.75" customHeight="1">
      <c r="O34" s="59"/>
      <c r="P34" s="59"/>
      <c r="Q34" s="59"/>
      <c r="R34" s="59"/>
      <c r="S34" s="60"/>
      <c r="T34" s="139" t="s">
        <v>19</v>
      </c>
      <c r="U34" s="139"/>
      <c r="V34" s="139"/>
      <c r="W34" s="55" t="s">
        <v>14</v>
      </c>
      <c r="X34" s="55"/>
      <c r="Y34" s="55"/>
      <c r="Z34" s="55"/>
      <c r="AA34" s="58" t="s">
        <v>4</v>
      </c>
    </row>
    <row r="35" spans="15:27" ht="12.75" customHeight="1">
      <c r="O35" s="59"/>
      <c r="P35" s="59"/>
      <c r="Q35" s="59"/>
      <c r="R35" s="59"/>
      <c r="S35" s="60"/>
      <c r="T35" s="139" t="s">
        <v>20</v>
      </c>
      <c r="U35" s="139"/>
      <c r="V35" s="139"/>
      <c r="W35" s="64">
        <f>COUNTIF(V6:V25,"&lt;10")</f>
        <v>2</v>
      </c>
      <c r="X35" s="64"/>
      <c r="Y35" s="57"/>
      <c r="Z35" s="57"/>
      <c r="AA35" s="125">
        <v>0.1</v>
      </c>
    </row>
    <row r="36" spans="15:27" ht="12.75" customHeight="1">
      <c r="O36" s="59"/>
      <c r="P36" s="59"/>
      <c r="Q36" s="59"/>
      <c r="R36" s="59"/>
      <c r="S36" s="60"/>
      <c r="T36" s="139" t="s">
        <v>21</v>
      </c>
      <c r="U36" s="139"/>
      <c r="V36" s="139"/>
      <c r="W36" s="64">
        <f>COUNTIF(V6:V25,"&lt;12")-W35</f>
        <v>1</v>
      </c>
      <c r="X36" s="64"/>
      <c r="Y36" s="57"/>
      <c r="Z36" s="57"/>
      <c r="AA36" s="125">
        <v>0.05</v>
      </c>
    </row>
    <row r="37" spans="15:27" ht="12.75" customHeight="1">
      <c r="O37" s="59"/>
      <c r="P37" s="59"/>
      <c r="Q37" s="59"/>
      <c r="R37" s="59"/>
      <c r="S37" s="60"/>
      <c r="T37" s="139" t="s">
        <v>22</v>
      </c>
      <c r="U37" s="139"/>
      <c r="V37" s="139"/>
      <c r="W37" s="64">
        <f>COUNTIF(V6:V25,"&gt;=12")-W38</f>
        <v>14</v>
      </c>
      <c r="X37" s="64"/>
      <c r="Y37" s="57"/>
      <c r="Z37" s="57"/>
      <c r="AA37" s="125">
        <v>0.7</v>
      </c>
    </row>
    <row r="38" spans="15:27" ht="12.75" customHeight="1">
      <c r="O38" s="59"/>
      <c r="P38" s="59"/>
      <c r="Q38" s="59"/>
      <c r="R38" s="59"/>
      <c r="S38" s="60"/>
      <c r="T38" s="139" t="s">
        <v>23</v>
      </c>
      <c r="U38" s="139"/>
      <c r="V38" s="139"/>
      <c r="W38" s="64">
        <f>COUNTIF(V6:V25,"&gt;=17")</f>
        <v>3</v>
      </c>
      <c r="X38" s="64"/>
      <c r="Y38" s="57"/>
      <c r="Z38" s="57"/>
      <c r="AA38" s="125">
        <v>0.15</v>
      </c>
    </row>
    <row r="39" spans="15:27" ht="12.75" customHeight="1">
      <c r="O39" s="59"/>
      <c r="P39" s="59"/>
      <c r="Q39" s="59"/>
      <c r="R39" s="59"/>
      <c r="S39" s="60"/>
      <c r="T39" s="139" t="s">
        <v>24</v>
      </c>
      <c r="U39" s="139"/>
      <c r="V39" s="139"/>
      <c r="W39" s="65">
        <f>SUM(W37:W38)</f>
        <v>17</v>
      </c>
      <c r="X39" s="65"/>
      <c r="Y39" s="62"/>
      <c r="Z39" s="62"/>
      <c r="AA39" s="125">
        <v>0.85</v>
      </c>
    </row>
  </sheetData>
  <sheetProtection/>
  <mergeCells count="43">
    <mergeCell ref="W26:AA26"/>
    <mergeCell ref="A1:A4"/>
    <mergeCell ref="S2:U2"/>
    <mergeCell ref="H3:H4"/>
    <mergeCell ref="L2:N2"/>
    <mergeCell ref="F2:H2"/>
    <mergeCell ref="T3:T4"/>
    <mergeCell ref="U3:U4"/>
    <mergeCell ref="N3:N4"/>
    <mergeCell ref="I2:K2"/>
    <mergeCell ref="W27:AA27"/>
    <mergeCell ref="Y1:Z4"/>
    <mergeCell ref="F3:F4"/>
    <mergeCell ref="M3:M4"/>
    <mergeCell ref="O2:R2"/>
    <mergeCell ref="Q3:Q4"/>
    <mergeCell ref="O3:O4"/>
    <mergeCell ref="AA1:AA4"/>
    <mergeCell ref="V1:V4"/>
    <mergeCell ref="W1:X4"/>
    <mergeCell ref="T39:V39"/>
    <mergeCell ref="T34:V34"/>
    <mergeCell ref="T35:V35"/>
    <mergeCell ref="T36:V36"/>
    <mergeCell ref="R3:R4"/>
    <mergeCell ref="T31:V31"/>
    <mergeCell ref="T37:V37"/>
    <mergeCell ref="J3:K3"/>
    <mergeCell ref="A28:D28"/>
    <mergeCell ref="L3:L4"/>
    <mergeCell ref="I3:I4"/>
    <mergeCell ref="A26:C26"/>
    <mergeCell ref="T38:V38"/>
    <mergeCell ref="F1:U1"/>
    <mergeCell ref="T32:V32"/>
    <mergeCell ref="T30:V30"/>
    <mergeCell ref="B1:B4"/>
    <mergeCell ref="C1:C4"/>
    <mergeCell ref="D1:D4"/>
    <mergeCell ref="E1:E4"/>
    <mergeCell ref="S3:S4"/>
    <mergeCell ref="P3:P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C18" sqref="C18"/>
    </sheetView>
  </sheetViews>
  <sheetFormatPr defaultColWidth="9.140625" defaultRowHeight="12.75"/>
  <sheetData>
    <row r="1" spans="1:20" s="3" customFormat="1" ht="12.75">
      <c r="A1" s="180" t="s">
        <v>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19" s="3" customFormat="1" ht="13.5" customHeight="1">
      <c r="A2" s="185" t="s">
        <v>62</v>
      </c>
      <c r="B2" s="182" t="s">
        <v>63</v>
      </c>
      <c r="C2" s="190" t="s">
        <v>17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75" t="s">
        <v>66</v>
      </c>
    </row>
    <row r="3" spans="1:19" s="3" customFormat="1" ht="24" customHeight="1">
      <c r="A3" s="186"/>
      <c r="B3" s="183"/>
      <c r="C3" s="181" t="s">
        <v>37</v>
      </c>
      <c r="D3" s="181"/>
      <c r="E3" s="181"/>
      <c r="F3" s="181" t="s">
        <v>46</v>
      </c>
      <c r="G3" s="181"/>
      <c r="H3" s="181"/>
      <c r="I3" s="181" t="s">
        <v>31</v>
      </c>
      <c r="J3" s="181"/>
      <c r="K3" s="181"/>
      <c r="L3" s="181" t="s">
        <v>32</v>
      </c>
      <c r="M3" s="181"/>
      <c r="N3" s="181"/>
      <c r="O3" s="181"/>
      <c r="P3" s="181" t="s">
        <v>47</v>
      </c>
      <c r="Q3" s="181"/>
      <c r="R3" s="181"/>
      <c r="S3" s="176"/>
    </row>
    <row r="4" spans="1:19" s="3" customFormat="1" ht="67.5" customHeight="1">
      <c r="A4" s="186"/>
      <c r="B4" s="183"/>
      <c r="C4" s="179" t="s">
        <v>38</v>
      </c>
      <c r="D4" s="179" t="s">
        <v>39</v>
      </c>
      <c r="E4" s="179" t="s">
        <v>40</v>
      </c>
      <c r="F4" s="179" t="s">
        <v>41</v>
      </c>
      <c r="G4" s="181" t="s">
        <v>34</v>
      </c>
      <c r="H4" s="181"/>
      <c r="I4" s="179" t="s">
        <v>43</v>
      </c>
      <c r="J4" s="179" t="s">
        <v>44</v>
      </c>
      <c r="K4" s="179" t="s">
        <v>45</v>
      </c>
      <c r="L4" s="178" t="s">
        <v>54</v>
      </c>
      <c r="M4" s="178" t="s">
        <v>55</v>
      </c>
      <c r="N4" s="178" t="s">
        <v>56</v>
      </c>
      <c r="O4" s="178" t="s">
        <v>57</v>
      </c>
      <c r="P4" s="178" t="s">
        <v>58</v>
      </c>
      <c r="Q4" s="178" t="s">
        <v>59</v>
      </c>
      <c r="R4" s="178" t="s">
        <v>60</v>
      </c>
      <c r="S4" s="176"/>
    </row>
    <row r="5" spans="1:19" s="3" customFormat="1" ht="198.75" customHeight="1">
      <c r="A5" s="187"/>
      <c r="B5" s="184"/>
      <c r="C5" s="179"/>
      <c r="D5" s="179"/>
      <c r="E5" s="179"/>
      <c r="F5" s="179"/>
      <c r="G5" s="25" t="s">
        <v>48</v>
      </c>
      <c r="H5" s="25" t="s">
        <v>49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7"/>
    </row>
    <row r="6" spans="1:19" s="3" customFormat="1" ht="12.75">
      <c r="A6" s="17"/>
      <c r="B6" s="45" t="s">
        <v>64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</row>
    <row r="7" spans="1:19" s="3" customFormat="1" ht="12.75">
      <c r="A7" s="17"/>
      <c r="B7" s="45" t="s">
        <v>65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39"/>
    </row>
    <row r="8" spans="1:19" s="3" customFormat="1" ht="12.75">
      <c r="A8" s="17"/>
      <c r="B8" s="45" t="s">
        <v>65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39"/>
    </row>
    <row r="9" spans="1:19" s="3" customFormat="1" ht="12.75">
      <c r="A9" s="17"/>
      <c r="B9" s="45" t="s">
        <v>65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39"/>
    </row>
    <row r="10" spans="1:19" s="3" customFormat="1" ht="15">
      <c r="A10" s="188" t="s">
        <v>50</v>
      </c>
      <c r="B10" s="18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</row>
    <row r="11" spans="4:20" s="3" customFormat="1" ht="12.7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"/>
    </row>
    <row r="12" spans="4:20" s="3" customFormat="1" ht="12.7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"/>
    </row>
    <row r="13" spans="1:19" s="3" customFormat="1" ht="27" customHeight="1">
      <c r="A13" s="198" t="s">
        <v>62</v>
      </c>
      <c r="B13" s="199" t="s">
        <v>63</v>
      </c>
      <c r="C13" s="200" t="s">
        <v>3</v>
      </c>
      <c r="D13" s="200"/>
      <c r="E13" s="200"/>
      <c r="F13" s="191" t="s">
        <v>27</v>
      </c>
      <c r="G13" s="192"/>
      <c r="H13" s="192"/>
      <c r="I13" s="192"/>
      <c r="J13" s="192"/>
      <c r="K13" s="192"/>
      <c r="L13" s="192"/>
      <c r="M13" s="193"/>
      <c r="N13" s="28"/>
      <c r="O13" s="28"/>
      <c r="P13" s="28"/>
      <c r="Q13" s="28"/>
      <c r="R13" s="28"/>
      <c r="S13" s="28"/>
    </row>
    <row r="14" spans="1:19" s="3" customFormat="1" ht="66">
      <c r="A14" s="198"/>
      <c r="B14" s="199"/>
      <c r="C14" s="29" t="s">
        <v>5</v>
      </c>
      <c r="D14" s="29" t="s">
        <v>6</v>
      </c>
      <c r="E14" s="29" t="s">
        <v>7</v>
      </c>
      <c r="F14" s="30" t="s">
        <v>23</v>
      </c>
      <c r="G14" s="40" t="s">
        <v>25</v>
      </c>
      <c r="H14" s="30" t="s">
        <v>22</v>
      </c>
      <c r="I14" s="40" t="s">
        <v>25</v>
      </c>
      <c r="J14" s="33" t="s">
        <v>26</v>
      </c>
      <c r="K14" s="32" t="s">
        <v>25</v>
      </c>
      <c r="L14" s="30" t="s">
        <v>20</v>
      </c>
      <c r="M14" s="40" t="s">
        <v>25</v>
      </c>
      <c r="N14" s="2"/>
      <c r="O14" s="2"/>
      <c r="P14" s="2"/>
      <c r="Q14" s="2"/>
      <c r="R14" s="2"/>
      <c r="S14" s="4"/>
    </row>
    <row r="15" spans="1:19" s="3" customFormat="1" ht="12.75">
      <c r="A15" s="17"/>
      <c r="B15" s="45" t="s">
        <v>64</v>
      </c>
      <c r="C15" s="5"/>
      <c r="D15" s="5"/>
      <c r="E15" s="5"/>
      <c r="F15" s="5"/>
      <c r="G15" s="6"/>
      <c r="H15" s="5"/>
      <c r="I15" s="5"/>
      <c r="J15" s="18"/>
      <c r="K15" s="19"/>
      <c r="L15" s="5"/>
      <c r="M15" s="6"/>
      <c r="N15" s="2"/>
      <c r="O15" s="2"/>
      <c r="P15" s="26"/>
      <c r="Q15" s="2"/>
      <c r="R15" s="2"/>
      <c r="S15" s="4"/>
    </row>
    <row r="16" spans="1:19" s="3" customFormat="1" ht="12.75">
      <c r="A16" s="17"/>
      <c r="B16" s="45" t="s">
        <v>65</v>
      </c>
      <c r="C16" s="5"/>
      <c r="D16" s="5"/>
      <c r="E16" s="5"/>
      <c r="F16" s="5"/>
      <c r="G16" s="6"/>
      <c r="H16" s="5"/>
      <c r="I16" s="5"/>
      <c r="J16" s="18"/>
      <c r="K16" s="19"/>
      <c r="L16" s="5"/>
      <c r="M16" s="6"/>
      <c r="N16" s="2"/>
      <c r="O16" s="2"/>
      <c r="P16" s="26"/>
      <c r="Q16" s="2"/>
      <c r="R16" s="2"/>
      <c r="S16" s="4"/>
    </row>
    <row r="17" spans="1:19" s="3" customFormat="1" ht="12.75">
      <c r="A17" s="17"/>
      <c r="B17" s="45" t="s">
        <v>65</v>
      </c>
      <c r="C17" s="5"/>
      <c r="D17" s="5"/>
      <c r="E17" s="5"/>
      <c r="F17" s="5"/>
      <c r="G17" s="6"/>
      <c r="H17" s="5"/>
      <c r="I17" s="5"/>
      <c r="J17" s="18"/>
      <c r="K17" s="19"/>
      <c r="L17" s="5"/>
      <c r="M17" s="6"/>
      <c r="N17" s="2"/>
      <c r="O17" s="2"/>
      <c r="P17" s="26"/>
      <c r="Q17" s="2"/>
      <c r="R17" s="2"/>
      <c r="S17" s="4"/>
    </row>
    <row r="18" spans="1:19" s="3" customFormat="1" ht="12.75">
      <c r="A18" s="17"/>
      <c r="B18" s="45" t="s">
        <v>65</v>
      </c>
      <c r="C18" s="5"/>
      <c r="D18" s="5"/>
      <c r="E18" s="5"/>
      <c r="F18" s="5"/>
      <c r="G18" s="6"/>
      <c r="H18" s="5"/>
      <c r="I18" s="5"/>
      <c r="J18" s="18"/>
      <c r="K18" s="19"/>
      <c r="L18" s="5"/>
      <c r="M18" s="6"/>
      <c r="N18" s="2"/>
      <c r="O18" s="2"/>
      <c r="P18" s="26"/>
      <c r="Q18" s="2"/>
      <c r="R18" s="2"/>
      <c r="S18" s="4"/>
    </row>
    <row r="19" spans="1:19" s="3" customFormat="1" ht="15.75" customHeight="1">
      <c r="A19" s="188" t="s">
        <v>50</v>
      </c>
      <c r="B19" s="18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"/>
      <c r="O19" s="2"/>
      <c r="P19" s="27"/>
      <c r="Q19" s="2"/>
      <c r="R19" s="2"/>
      <c r="S19" s="4"/>
    </row>
    <row r="20" spans="4:20" s="3" customFormat="1" ht="12.7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"/>
    </row>
    <row r="21" spans="4:20" s="3" customFormat="1" ht="12.7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/>
    </row>
  </sheetData>
  <sheetProtection/>
  <mergeCells count="31">
    <mergeCell ref="Q4:Q5"/>
    <mergeCell ref="I3:K3"/>
    <mergeCell ref="A1:T1"/>
    <mergeCell ref="A2:A5"/>
    <mergeCell ref="B2:B5"/>
    <mergeCell ref="C2:R2"/>
    <mergeCell ref="S2:S5"/>
    <mergeCell ref="C3:E3"/>
    <mergeCell ref="O4:O5"/>
    <mergeCell ref="P3:R3"/>
    <mergeCell ref="I4:I5"/>
    <mergeCell ref="N4:N5"/>
    <mergeCell ref="A19:B19"/>
    <mergeCell ref="L3:O3"/>
    <mergeCell ref="K4:K5"/>
    <mergeCell ref="L4:L5"/>
    <mergeCell ref="M4:M5"/>
    <mergeCell ref="D4:D5"/>
    <mergeCell ref="A10:B10"/>
    <mergeCell ref="F4:F5"/>
    <mergeCell ref="B13:B14"/>
    <mergeCell ref="E4:E5"/>
    <mergeCell ref="F3:H3"/>
    <mergeCell ref="P4:P5"/>
    <mergeCell ref="R4:R5"/>
    <mergeCell ref="G4:H4"/>
    <mergeCell ref="A13:A14"/>
    <mergeCell ref="C13:E13"/>
    <mergeCell ref="F13:M13"/>
    <mergeCell ref="J4:J5"/>
    <mergeCell ref="C4:C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L15" sqref="L15"/>
    </sheetView>
  </sheetViews>
  <sheetFormatPr defaultColWidth="17.140625" defaultRowHeight="12.75" customHeight="1"/>
  <cols>
    <col min="1" max="1" width="16.28125" style="1" customWidth="1"/>
    <col min="2" max="2" width="10.57421875" style="1" customWidth="1"/>
    <col min="3" max="3" width="5.8515625" style="1" customWidth="1"/>
    <col min="4" max="4" width="21.28125" style="1" customWidth="1"/>
    <col min="5" max="5" width="9.00390625" style="1" hidden="1" customWidth="1"/>
    <col min="6" max="6" width="5.00390625" style="3" customWidth="1"/>
    <col min="7" max="7" width="4.28125" style="3" customWidth="1"/>
    <col min="8" max="8" width="5.28125" style="3" customWidth="1"/>
    <col min="9" max="9" width="5.140625" style="3" customWidth="1"/>
    <col min="10" max="10" width="7.00390625" style="3" customWidth="1"/>
    <col min="11" max="11" width="9.00390625" style="3" customWidth="1"/>
    <col min="12" max="12" width="5.140625" style="3" customWidth="1"/>
    <col min="13" max="13" width="6.8515625" style="3" customWidth="1"/>
    <col min="14" max="14" width="5.140625" style="3" customWidth="1"/>
    <col min="15" max="15" width="7.140625" style="3" customWidth="1"/>
    <col min="16" max="16" width="5.140625" style="3" customWidth="1"/>
    <col min="17" max="17" width="4.7109375" style="3" customWidth="1"/>
    <col min="18" max="18" width="5.140625" style="3" customWidth="1"/>
    <col min="19" max="19" width="6.57421875" style="3" customWidth="1"/>
    <col min="20" max="20" width="4.28125" style="3" customWidth="1"/>
    <col min="21" max="21" width="6.00390625" style="3" customWidth="1"/>
    <col min="22" max="22" width="10.140625" style="48" customWidth="1"/>
    <col min="23" max="23" width="7.28125" style="48" customWidth="1"/>
    <col min="24" max="24" width="13.00390625" style="48" customWidth="1"/>
    <col min="25" max="25" width="8.140625" style="48" customWidth="1"/>
    <col min="26" max="26" width="13.00390625" style="48" customWidth="1"/>
    <col min="27" max="27" width="14.28125" style="48" customWidth="1"/>
    <col min="28" max="16384" width="17.140625" style="3" customWidth="1"/>
  </cols>
  <sheetData>
    <row r="1" spans="1:27" ht="12.75" customHeight="1">
      <c r="A1" s="170" t="s">
        <v>8</v>
      </c>
      <c r="B1" s="173" t="s">
        <v>11</v>
      </c>
      <c r="C1" s="173" t="s">
        <v>9</v>
      </c>
      <c r="D1" s="173" t="s">
        <v>10</v>
      </c>
      <c r="E1" s="174" t="s">
        <v>1</v>
      </c>
      <c r="F1" s="174" t="s">
        <v>13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60" t="s">
        <v>2</v>
      </c>
      <c r="W1" s="164" t="s">
        <v>67</v>
      </c>
      <c r="X1" s="165"/>
      <c r="Y1" s="164" t="s">
        <v>68</v>
      </c>
      <c r="Z1" s="165"/>
      <c r="AA1" s="160" t="s">
        <v>12</v>
      </c>
    </row>
    <row r="2" spans="1:27" ht="22.5" customHeight="1">
      <c r="A2" s="171"/>
      <c r="B2" s="173"/>
      <c r="C2" s="173"/>
      <c r="D2" s="173"/>
      <c r="E2" s="174"/>
      <c r="F2" s="163" t="s">
        <v>30</v>
      </c>
      <c r="G2" s="163"/>
      <c r="H2" s="163"/>
      <c r="I2" s="163" t="s">
        <v>35</v>
      </c>
      <c r="J2" s="163"/>
      <c r="K2" s="163"/>
      <c r="L2" s="163" t="s">
        <v>31</v>
      </c>
      <c r="M2" s="163"/>
      <c r="N2" s="163"/>
      <c r="O2" s="163" t="s">
        <v>32</v>
      </c>
      <c r="P2" s="163"/>
      <c r="Q2" s="163"/>
      <c r="R2" s="163"/>
      <c r="S2" s="163" t="s">
        <v>33</v>
      </c>
      <c r="T2" s="163"/>
      <c r="U2" s="163"/>
      <c r="V2" s="160"/>
      <c r="W2" s="166"/>
      <c r="X2" s="167"/>
      <c r="Y2" s="166"/>
      <c r="Z2" s="167"/>
      <c r="AA2" s="160"/>
    </row>
    <row r="3" spans="1:27" ht="66.75" customHeight="1">
      <c r="A3" s="171"/>
      <c r="B3" s="173"/>
      <c r="C3" s="173"/>
      <c r="D3" s="173"/>
      <c r="E3" s="174"/>
      <c r="F3" s="162" t="s">
        <v>38</v>
      </c>
      <c r="G3" s="162" t="s">
        <v>39</v>
      </c>
      <c r="H3" s="162" t="s">
        <v>40</v>
      </c>
      <c r="I3" s="162" t="s">
        <v>41</v>
      </c>
      <c r="J3" s="163" t="s">
        <v>36</v>
      </c>
      <c r="K3" s="163"/>
      <c r="L3" s="162" t="s">
        <v>43</v>
      </c>
      <c r="M3" s="162" t="s">
        <v>44</v>
      </c>
      <c r="N3" s="162" t="s">
        <v>45</v>
      </c>
      <c r="O3" s="161" t="s">
        <v>54</v>
      </c>
      <c r="P3" s="161" t="s">
        <v>55</v>
      </c>
      <c r="Q3" s="161" t="s">
        <v>56</v>
      </c>
      <c r="R3" s="161" t="s">
        <v>57</v>
      </c>
      <c r="S3" s="161" t="s">
        <v>58</v>
      </c>
      <c r="T3" s="161" t="s">
        <v>59</v>
      </c>
      <c r="U3" s="161" t="s">
        <v>60</v>
      </c>
      <c r="V3" s="160"/>
      <c r="W3" s="166"/>
      <c r="X3" s="167"/>
      <c r="Y3" s="166"/>
      <c r="Z3" s="167"/>
      <c r="AA3" s="160"/>
    </row>
    <row r="4" spans="1:27" ht="144" customHeight="1">
      <c r="A4" s="172"/>
      <c r="B4" s="173"/>
      <c r="C4" s="173"/>
      <c r="D4" s="173"/>
      <c r="E4" s="174"/>
      <c r="F4" s="162"/>
      <c r="G4" s="162"/>
      <c r="H4" s="162"/>
      <c r="I4" s="162"/>
      <c r="J4" s="88" t="s">
        <v>42</v>
      </c>
      <c r="K4" s="87" t="s">
        <v>49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0"/>
      <c r="W4" s="168"/>
      <c r="X4" s="169"/>
      <c r="Y4" s="168"/>
      <c r="Z4" s="169"/>
      <c r="AA4" s="160"/>
    </row>
    <row r="5" spans="1:27" s="48" customFormat="1" ht="51.75" customHeight="1">
      <c r="A5" s="79"/>
      <c r="B5" s="80"/>
      <c r="C5" s="80"/>
      <c r="D5" s="81"/>
      <c r="E5" s="80"/>
      <c r="F5" s="82" t="s">
        <v>69</v>
      </c>
      <c r="G5" s="82" t="s">
        <v>69</v>
      </c>
      <c r="H5" s="82" t="s">
        <v>69</v>
      </c>
      <c r="I5" s="82" t="s">
        <v>69</v>
      </c>
      <c r="J5" s="82" t="s">
        <v>69</v>
      </c>
      <c r="K5" s="82" t="s">
        <v>69</v>
      </c>
      <c r="L5" s="82" t="s">
        <v>69</v>
      </c>
      <c r="M5" s="82" t="s">
        <v>69</v>
      </c>
      <c r="N5" s="82" t="s">
        <v>69</v>
      </c>
      <c r="O5" s="82" t="s">
        <v>69</v>
      </c>
      <c r="P5" s="82" t="s">
        <v>69</v>
      </c>
      <c r="Q5" s="82" t="s">
        <v>69</v>
      </c>
      <c r="R5" s="82" t="s">
        <v>69</v>
      </c>
      <c r="S5" s="82" t="s">
        <v>69</v>
      </c>
      <c r="T5" s="82" t="s">
        <v>69</v>
      </c>
      <c r="U5" s="82" t="s">
        <v>70</v>
      </c>
      <c r="V5" s="49"/>
      <c r="W5" s="49"/>
      <c r="X5" s="49"/>
      <c r="Y5" s="49"/>
      <c r="Z5" s="49"/>
      <c r="AA5" s="49"/>
    </row>
    <row r="6" spans="1:27" ht="24" customHeight="1">
      <c r="A6" s="89"/>
      <c r="B6" s="89" t="s">
        <v>29</v>
      </c>
      <c r="C6" s="90" t="s">
        <v>51</v>
      </c>
      <c r="D6" s="91"/>
      <c r="E6" s="89">
        <v>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50">
        <f>SUM(F6:U6)</f>
        <v>0</v>
      </c>
      <c r="W6" s="51">
        <f>V6-H6-K6-T6-U6</f>
        <v>0</v>
      </c>
      <c r="X6" s="51" t="str">
        <f>IF(W6&gt;9,"справился","не справился")</f>
        <v>не справился</v>
      </c>
      <c r="Y6" s="51">
        <f>H6+K6+T6+U6</f>
        <v>0</v>
      </c>
      <c r="Z6" s="51" t="str">
        <f>IF(Y6&gt;=4,"справился","не справился")</f>
        <v>не справился</v>
      </c>
      <c r="AA6" s="51">
        <f>IF(V6&gt;16,5,IF(V6&gt;11,4,IF(V6&gt;9,3,2)))</f>
        <v>2</v>
      </c>
    </row>
    <row r="7" spans="1:27" ht="24" customHeight="1">
      <c r="A7" s="93"/>
      <c r="B7" s="89" t="s">
        <v>29</v>
      </c>
      <c r="C7" s="90" t="s">
        <v>51</v>
      </c>
      <c r="D7" s="91"/>
      <c r="E7" s="93">
        <v>2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50">
        <f aca="true" t="shared" si="0" ref="V7:V33">SUM(F7:U7)</f>
        <v>0</v>
      </c>
      <c r="W7" s="51">
        <f aca="true" t="shared" si="1" ref="W7:W33">V7-H7-K7-T7-U7</f>
        <v>0</v>
      </c>
      <c r="X7" s="51" t="str">
        <f aca="true" t="shared" si="2" ref="X7:X33">IF(W7&gt;9,"справился","не справился")</f>
        <v>не справился</v>
      </c>
      <c r="Y7" s="51">
        <f aca="true" t="shared" si="3" ref="Y7:Y33">H7+K7+T7+U7</f>
        <v>0</v>
      </c>
      <c r="Z7" s="51" t="str">
        <f aca="true" t="shared" si="4" ref="Z7:Z33">IF(Y7&gt;=4,"справился","не справился")</f>
        <v>не справился</v>
      </c>
      <c r="AA7" s="51">
        <f aca="true" t="shared" si="5" ref="AA7:AA33">IF(V7&gt;16,5,IF(V7&gt;11,4,IF(V7&gt;9,3,2)))</f>
        <v>2</v>
      </c>
    </row>
    <row r="8" spans="1:27" ht="24" customHeight="1">
      <c r="A8" s="93"/>
      <c r="B8" s="89" t="s">
        <v>29</v>
      </c>
      <c r="C8" s="90" t="s">
        <v>51</v>
      </c>
      <c r="D8" s="91"/>
      <c r="E8" s="93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50">
        <f t="shared" si="0"/>
        <v>0</v>
      </c>
      <c r="W8" s="51">
        <f t="shared" si="1"/>
        <v>0</v>
      </c>
      <c r="X8" s="51" t="str">
        <f t="shared" si="2"/>
        <v>не справился</v>
      </c>
      <c r="Y8" s="51">
        <f t="shared" si="3"/>
        <v>0</v>
      </c>
      <c r="Z8" s="51" t="str">
        <f t="shared" si="4"/>
        <v>не справился</v>
      </c>
      <c r="AA8" s="51">
        <f t="shared" si="5"/>
        <v>2</v>
      </c>
    </row>
    <row r="9" spans="1:27" ht="24" customHeight="1">
      <c r="A9" s="93"/>
      <c r="B9" s="89" t="s">
        <v>29</v>
      </c>
      <c r="C9" s="90" t="s">
        <v>51</v>
      </c>
      <c r="D9" s="91"/>
      <c r="E9" s="93">
        <v>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50">
        <f t="shared" si="0"/>
        <v>0</v>
      </c>
      <c r="W9" s="51">
        <f t="shared" si="1"/>
        <v>0</v>
      </c>
      <c r="X9" s="51" t="str">
        <f t="shared" si="2"/>
        <v>не справился</v>
      </c>
      <c r="Y9" s="51">
        <f t="shared" si="3"/>
        <v>0</v>
      </c>
      <c r="Z9" s="51" t="str">
        <f t="shared" si="4"/>
        <v>не справился</v>
      </c>
      <c r="AA9" s="51">
        <f t="shared" si="5"/>
        <v>2</v>
      </c>
    </row>
    <row r="10" spans="1:27" ht="24" customHeight="1">
      <c r="A10" s="93"/>
      <c r="B10" s="89" t="s">
        <v>29</v>
      </c>
      <c r="C10" s="90" t="s">
        <v>51</v>
      </c>
      <c r="D10" s="91"/>
      <c r="E10" s="93">
        <v>2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50">
        <f t="shared" si="0"/>
        <v>0</v>
      </c>
      <c r="W10" s="51">
        <f t="shared" si="1"/>
        <v>0</v>
      </c>
      <c r="X10" s="51" t="str">
        <f t="shared" si="2"/>
        <v>не справился</v>
      </c>
      <c r="Y10" s="51">
        <f t="shared" si="3"/>
        <v>0</v>
      </c>
      <c r="Z10" s="51" t="str">
        <f t="shared" si="4"/>
        <v>не справился</v>
      </c>
      <c r="AA10" s="51">
        <f t="shared" si="5"/>
        <v>2</v>
      </c>
    </row>
    <row r="11" spans="1:27" ht="24" customHeight="1">
      <c r="A11" s="93"/>
      <c r="B11" s="89" t="s">
        <v>29</v>
      </c>
      <c r="C11" s="90" t="s">
        <v>51</v>
      </c>
      <c r="D11" s="91"/>
      <c r="E11" s="93">
        <v>2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50">
        <f t="shared" si="0"/>
        <v>0</v>
      </c>
      <c r="W11" s="51">
        <f t="shared" si="1"/>
        <v>0</v>
      </c>
      <c r="X11" s="51" t="str">
        <f t="shared" si="2"/>
        <v>не справился</v>
      </c>
      <c r="Y11" s="51">
        <f t="shared" si="3"/>
        <v>0</v>
      </c>
      <c r="Z11" s="51" t="str">
        <f t="shared" si="4"/>
        <v>не справился</v>
      </c>
      <c r="AA11" s="51">
        <f t="shared" si="5"/>
        <v>2</v>
      </c>
    </row>
    <row r="12" spans="1:27" ht="24" customHeight="1">
      <c r="A12" s="93"/>
      <c r="B12" s="89" t="s">
        <v>29</v>
      </c>
      <c r="C12" s="90" t="s">
        <v>51</v>
      </c>
      <c r="D12" s="91"/>
      <c r="E12" s="93">
        <v>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50">
        <f t="shared" si="0"/>
        <v>0</v>
      </c>
      <c r="W12" s="51">
        <f t="shared" si="1"/>
        <v>0</v>
      </c>
      <c r="X12" s="51" t="str">
        <f t="shared" si="2"/>
        <v>не справился</v>
      </c>
      <c r="Y12" s="51">
        <f t="shared" si="3"/>
        <v>0</v>
      </c>
      <c r="Z12" s="51" t="str">
        <f t="shared" si="4"/>
        <v>не справился</v>
      </c>
      <c r="AA12" s="51">
        <f t="shared" si="5"/>
        <v>2</v>
      </c>
    </row>
    <row r="13" spans="1:27" ht="24" customHeight="1">
      <c r="A13" s="93"/>
      <c r="B13" s="89" t="s">
        <v>29</v>
      </c>
      <c r="C13" s="90" t="s">
        <v>51</v>
      </c>
      <c r="D13" s="91"/>
      <c r="E13" s="93">
        <v>2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0">
        <f t="shared" si="0"/>
        <v>0</v>
      </c>
      <c r="W13" s="51">
        <f t="shared" si="1"/>
        <v>0</v>
      </c>
      <c r="X13" s="51" t="str">
        <f t="shared" si="2"/>
        <v>не справился</v>
      </c>
      <c r="Y13" s="51">
        <f t="shared" si="3"/>
        <v>0</v>
      </c>
      <c r="Z13" s="51" t="str">
        <f t="shared" si="4"/>
        <v>не справился</v>
      </c>
      <c r="AA13" s="51">
        <f t="shared" si="5"/>
        <v>2</v>
      </c>
    </row>
    <row r="14" spans="1:27" ht="24" customHeight="1">
      <c r="A14" s="93"/>
      <c r="B14" s="89" t="s">
        <v>29</v>
      </c>
      <c r="C14" s="90" t="s">
        <v>51</v>
      </c>
      <c r="D14" s="91"/>
      <c r="E14" s="93">
        <v>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50">
        <f t="shared" si="0"/>
        <v>0</v>
      </c>
      <c r="W14" s="51">
        <f t="shared" si="1"/>
        <v>0</v>
      </c>
      <c r="X14" s="51" t="str">
        <f t="shared" si="2"/>
        <v>не справился</v>
      </c>
      <c r="Y14" s="51">
        <f t="shared" si="3"/>
        <v>0</v>
      </c>
      <c r="Z14" s="51" t="str">
        <f t="shared" si="4"/>
        <v>не справился</v>
      </c>
      <c r="AA14" s="51">
        <f t="shared" si="5"/>
        <v>2</v>
      </c>
    </row>
    <row r="15" spans="1:27" ht="24" customHeight="1">
      <c r="A15" s="93"/>
      <c r="B15" s="89" t="s">
        <v>29</v>
      </c>
      <c r="C15" s="90" t="s">
        <v>51</v>
      </c>
      <c r="D15" s="91"/>
      <c r="E15" s="93">
        <v>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50">
        <f t="shared" si="0"/>
        <v>0</v>
      </c>
      <c r="W15" s="51">
        <f t="shared" si="1"/>
        <v>0</v>
      </c>
      <c r="X15" s="51" t="str">
        <f t="shared" si="2"/>
        <v>не справился</v>
      </c>
      <c r="Y15" s="51">
        <f t="shared" si="3"/>
        <v>0</v>
      </c>
      <c r="Z15" s="51" t="str">
        <f t="shared" si="4"/>
        <v>не справился</v>
      </c>
      <c r="AA15" s="51">
        <f t="shared" si="5"/>
        <v>2</v>
      </c>
    </row>
    <row r="16" spans="1:27" ht="24" customHeight="1">
      <c r="A16" s="93"/>
      <c r="B16" s="89" t="s">
        <v>29</v>
      </c>
      <c r="C16" s="90" t="s">
        <v>51</v>
      </c>
      <c r="D16" s="91"/>
      <c r="E16" s="93">
        <v>2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50">
        <f t="shared" si="0"/>
        <v>0</v>
      </c>
      <c r="W16" s="51">
        <f t="shared" si="1"/>
        <v>0</v>
      </c>
      <c r="X16" s="51" t="str">
        <f t="shared" si="2"/>
        <v>не справился</v>
      </c>
      <c r="Y16" s="51">
        <f t="shared" si="3"/>
        <v>0</v>
      </c>
      <c r="Z16" s="51" t="str">
        <f t="shared" si="4"/>
        <v>не справился</v>
      </c>
      <c r="AA16" s="51">
        <f t="shared" si="5"/>
        <v>2</v>
      </c>
    </row>
    <row r="17" spans="1:27" ht="24" customHeight="1">
      <c r="A17" s="93"/>
      <c r="B17" s="89" t="s">
        <v>29</v>
      </c>
      <c r="C17" s="90" t="s">
        <v>51</v>
      </c>
      <c r="D17" s="91"/>
      <c r="E17" s="93">
        <v>2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50">
        <f t="shared" si="0"/>
        <v>0</v>
      </c>
      <c r="W17" s="51">
        <f t="shared" si="1"/>
        <v>0</v>
      </c>
      <c r="X17" s="51" t="str">
        <f t="shared" si="2"/>
        <v>не справился</v>
      </c>
      <c r="Y17" s="51">
        <f t="shared" si="3"/>
        <v>0</v>
      </c>
      <c r="Z17" s="51" t="str">
        <f t="shared" si="4"/>
        <v>не справился</v>
      </c>
      <c r="AA17" s="51">
        <f t="shared" si="5"/>
        <v>2</v>
      </c>
    </row>
    <row r="18" spans="1:27" ht="24" customHeight="1">
      <c r="A18" s="93"/>
      <c r="B18" s="89" t="s">
        <v>29</v>
      </c>
      <c r="C18" s="90" t="s">
        <v>51</v>
      </c>
      <c r="D18" s="91"/>
      <c r="E18" s="93">
        <v>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50">
        <f t="shared" si="0"/>
        <v>0</v>
      </c>
      <c r="W18" s="51">
        <f t="shared" si="1"/>
        <v>0</v>
      </c>
      <c r="X18" s="51" t="str">
        <f t="shared" si="2"/>
        <v>не справился</v>
      </c>
      <c r="Y18" s="51">
        <f t="shared" si="3"/>
        <v>0</v>
      </c>
      <c r="Z18" s="51" t="str">
        <f t="shared" si="4"/>
        <v>не справился</v>
      </c>
      <c r="AA18" s="51">
        <f t="shared" si="5"/>
        <v>2</v>
      </c>
    </row>
    <row r="19" spans="1:27" ht="24" customHeight="1">
      <c r="A19" s="93"/>
      <c r="B19" s="89" t="s">
        <v>29</v>
      </c>
      <c r="C19" s="90" t="s">
        <v>51</v>
      </c>
      <c r="D19" s="91"/>
      <c r="E19" s="93">
        <v>2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50">
        <f t="shared" si="0"/>
        <v>0</v>
      </c>
      <c r="W19" s="51">
        <f t="shared" si="1"/>
        <v>0</v>
      </c>
      <c r="X19" s="51" t="str">
        <f t="shared" si="2"/>
        <v>не справился</v>
      </c>
      <c r="Y19" s="51">
        <f t="shared" si="3"/>
        <v>0</v>
      </c>
      <c r="Z19" s="51" t="str">
        <f t="shared" si="4"/>
        <v>не справился</v>
      </c>
      <c r="AA19" s="51">
        <f t="shared" si="5"/>
        <v>2</v>
      </c>
    </row>
    <row r="20" spans="1:27" ht="24" customHeight="1">
      <c r="A20" s="93"/>
      <c r="B20" s="89" t="s">
        <v>29</v>
      </c>
      <c r="C20" s="90" t="s">
        <v>51</v>
      </c>
      <c r="D20" s="91"/>
      <c r="E20" s="93">
        <v>2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50">
        <f t="shared" si="0"/>
        <v>0</v>
      </c>
      <c r="W20" s="51">
        <f t="shared" si="1"/>
        <v>0</v>
      </c>
      <c r="X20" s="51" t="str">
        <f t="shared" si="2"/>
        <v>не справился</v>
      </c>
      <c r="Y20" s="51">
        <f t="shared" si="3"/>
        <v>0</v>
      </c>
      <c r="Z20" s="51" t="str">
        <f t="shared" si="4"/>
        <v>не справился</v>
      </c>
      <c r="AA20" s="51">
        <f t="shared" si="5"/>
        <v>2</v>
      </c>
    </row>
    <row r="21" spans="1:27" ht="24" customHeight="1">
      <c r="A21" s="93"/>
      <c r="B21" s="89" t="s">
        <v>29</v>
      </c>
      <c r="C21" s="90" t="s">
        <v>51</v>
      </c>
      <c r="D21" s="91"/>
      <c r="E21" s="93">
        <v>1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50">
        <f t="shared" si="0"/>
        <v>0</v>
      </c>
      <c r="W21" s="51">
        <f t="shared" si="1"/>
        <v>0</v>
      </c>
      <c r="X21" s="51" t="str">
        <f t="shared" si="2"/>
        <v>не справился</v>
      </c>
      <c r="Y21" s="51">
        <f t="shared" si="3"/>
        <v>0</v>
      </c>
      <c r="Z21" s="51" t="str">
        <f t="shared" si="4"/>
        <v>не справился</v>
      </c>
      <c r="AA21" s="51">
        <f t="shared" si="5"/>
        <v>2</v>
      </c>
    </row>
    <row r="22" spans="1:27" ht="24" customHeight="1">
      <c r="A22" s="93"/>
      <c r="B22" s="89" t="s">
        <v>29</v>
      </c>
      <c r="C22" s="90" t="s">
        <v>51</v>
      </c>
      <c r="D22" s="91"/>
      <c r="E22" s="93">
        <v>1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50">
        <f t="shared" si="0"/>
        <v>0</v>
      </c>
      <c r="W22" s="51">
        <f t="shared" si="1"/>
        <v>0</v>
      </c>
      <c r="X22" s="51" t="str">
        <f t="shared" si="2"/>
        <v>не справился</v>
      </c>
      <c r="Y22" s="51">
        <f t="shared" si="3"/>
        <v>0</v>
      </c>
      <c r="Z22" s="51" t="str">
        <f t="shared" si="4"/>
        <v>не справился</v>
      </c>
      <c r="AA22" s="51">
        <f t="shared" si="5"/>
        <v>2</v>
      </c>
    </row>
    <row r="23" spans="1:27" ht="24" customHeight="1">
      <c r="A23" s="93"/>
      <c r="B23" s="89" t="s">
        <v>29</v>
      </c>
      <c r="C23" s="90" t="s">
        <v>51</v>
      </c>
      <c r="D23" s="91"/>
      <c r="E23" s="93">
        <v>1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50">
        <f t="shared" si="0"/>
        <v>0</v>
      </c>
      <c r="W23" s="51">
        <f t="shared" si="1"/>
        <v>0</v>
      </c>
      <c r="X23" s="51" t="str">
        <f t="shared" si="2"/>
        <v>не справился</v>
      </c>
      <c r="Y23" s="51">
        <f t="shared" si="3"/>
        <v>0</v>
      </c>
      <c r="Z23" s="51" t="str">
        <f t="shared" si="4"/>
        <v>не справился</v>
      </c>
      <c r="AA23" s="51">
        <f t="shared" si="5"/>
        <v>2</v>
      </c>
    </row>
    <row r="24" spans="1:27" ht="24" customHeight="1">
      <c r="A24" s="93"/>
      <c r="B24" s="89" t="s">
        <v>29</v>
      </c>
      <c r="C24" s="90" t="s">
        <v>51</v>
      </c>
      <c r="D24" s="91"/>
      <c r="E24" s="93">
        <v>1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50">
        <f t="shared" si="0"/>
        <v>0</v>
      </c>
      <c r="W24" s="51">
        <f t="shared" si="1"/>
        <v>0</v>
      </c>
      <c r="X24" s="51" t="str">
        <f t="shared" si="2"/>
        <v>не справился</v>
      </c>
      <c r="Y24" s="51">
        <f t="shared" si="3"/>
        <v>0</v>
      </c>
      <c r="Z24" s="51" t="str">
        <f t="shared" si="4"/>
        <v>не справился</v>
      </c>
      <c r="AA24" s="51">
        <f t="shared" si="5"/>
        <v>2</v>
      </c>
    </row>
    <row r="25" spans="1:27" ht="24" customHeight="1">
      <c r="A25" s="93"/>
      <c r="B25" s="89" t="s">
        <v>29</v>
      </c>
      <c r="C25" s="90" t="s">
        <v>51</v>
      </c>
      <c r="D25" s="91"/>
      <c r="E25" s="93">
        <v>1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50">
        <f t="shared" si="0"/>
        <v>0</v>
      </c>
      <c r="W25" s="51">
        <f t="shared" si="1"/>
        <v>0</v>
      </c>
      <c r="X25" s="51" t="str">
        <f t="shared" si="2"/>
        <v>не справился</v>
      </c>
      <c r="Y25" s="51">
        <f t="shared" si="3"/>
        <v>0</v>
      </c>
      <c r="Z25" s="51" t="str">
        <f t="shared" si="4"/>
        <v>не справился</v>
      </c>
      <c r="AA25" s="51">
        <f t="shared" si="5"/>
        <v>2</v>
      </c>
    </row>
    <row r="26" spans="1:27" ht="24" customHeight="1">
      <c r="A26" s="93"/>
      <c r="B26" s="89" t="s">
        <v>29</v>
      </c>
      <c r="C26" s="90" t="s">
        <v>51</v>
      </c>
      <c r="D26" s="91"/>
      <c r="E26" s="93">
        <v>1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50">
        <f t="shared" si="0"/>
        <v>0</v>
      </c>
      <c r="W26" s="51">
        <f t="shared" si="1"/>
        <v>0</v>
      </c>
      <c r="X26" s="51" t="str">
        <f t="shared" si="2"/>
        <v>не справился</v>
      </c>
      <c r="Y26" s="51">
        <f t="shared" si="3"/>
        <v>0</v>
      </c>
      <c r="Z26" s="51" t="str">
        <f t="shared" si="4"/>
        <v>не справился</v>
      </c>
      <c r="AA26" s="51">
        <f t="shared" si="5"/>
        <v>2</v>
      </c>
    </row>
    <row r="27" spans="1:27" ht="24" customHeight="1">
      <c r="A27" s="93"/>
      <c r="B27" s="89" t="s">
        <v>29</v>
      </c>
      <c r="C27" s="90" t="s">
        <v>51</v>
      </c>
      <c r="D27" s="91"/>
      <c r="E27" s="93">
        <v>1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50">
        <f t="shared" si="0"/>
        <v>0</v>
      </c>
      <c r="W27" s="51">
        <f t="shared" si="1"/>
        <v>0</v>
      </c>
      <c r="X27" s="51" t="str">
        <f t="shared" si="2"/>
        <v>не справился</v>
      </c>
      <c r="Y27" s="51">
        <f t="shared" si="3"/>
        <v>0</v>
      </c>
      <c r="Z27" s="51" t="str">
        <f t="shared" si="4"/>
        <v>не справился</v>
      </c>
      <c r="AA27" s="51">
        <f t="shared" si="5"/>
        <v>2</v>
      </c>
    </row>
    <row r="28" spans="1:27" ht="24" customHeight="1">
      <c r="A28" s="93"/>
      <c r="B28" s="89" t="s">
        <v>29</v>
      </c>
      <c r="C28" s="90" t="s">
        <v>51</v>
      </c>
      <c r="D28" s="91"/>
      <c r="E28" s="93">
        <v>1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50">
        <f t="shared" si="0"/>
        <v>0</v>
      </c>
      <c r="W28" s="51">
        <f t="shared" si="1"/>
        <v>0</v>
      </c>
      <c r="X28" s="51" t="str">
        <f t="shared" si="2"/>
        <v>не справился</v>
      </c>
      <c r="Y28" s="51">
        <f t="shared" si="3"/>
        <v>0</v>
      </c>
      <c r="Z28" s="51" t="str">
        <f t="shared" si="4"/>
        <v>не справился</v>
      </c>
      <c r="AA28" s="51">
        <f t="shared" si="5"/>
        <v>2</v>
      </c>
    </row>
    <row r="29" spans="1:27" ht="24" customHeight="1">
      <c r="A29" s="93"/>
      <c r="B29" s="89" t="s">
        <v>29</v>
      </c>
      <c r="C29" s="90" t="s">
        <v>51</v>
      </c>
      <c r="D29" s="91"/>
      <c r="E29" s="93">
        <v>1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50">
        <f t="shared" si="0"/>
        <v>0</v>
      </c>
      <c r="W29" s="51">
        <f t="shared" si="1"/>
        <v>0</v>
      </c>
      <c r="X29" s="51" t="str">
        <f t="shared" si="2"/>
        <v>не справился</v>
      </c>
      <c r="Y29" s="51">
        <f t="shared" si="3"/>
        <v>0</v>
      </c>
      <c r="Z29" s="51" t="str">
        <f t="shared" si="4"/>
        <v>не справился</v>
      </c>
      <c r="AA29" s="51">
        <f t="shared" si="5"/>
        <v>2</v>
      </c>
    </row>
    <row r="30" spans="1:27" ht="24" customHeight="1">
      <c r="A30" s="93"/>
      <c r="B30" s="89" t="s">
        <v>29</v>
      </c>
      <c r="C30" s="90" t="s">
        <v>51</v>
      </c>
      <c r="D30" s="91"/>
      <c r="E30" s="93">
        <v>1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50">
        <f t="shared" si="0"/>
        <v>0</v>
      </c>
      <c r="W30" s="51">
        <f t="shared" si="1"/>
        <v>0</v>
      </c>
      <c r="X30" s="51" t="str">
        <f t="shared" si="2"/>
        <v>не справился</v>
      </c>
      <c r="Y30" s="51">
        <f t="shared" si="3"/>
        <v>0</v>
      </c>
      <c r="Z30" s="51" t="str">
        <f t="shared" si="4"/>
        <v>не справился</v>
      </c>
      <c r="AA30" s="51">
        <f t="shared" si="5"/>
        <v>2</v>
      </c>
    </row>
    <row r="31" spans="1:27" ht="24" customHeight="1">
      <c r="A31" s="93"/>
      <c r="B31" s="89" t="s">
        <v>29</v>
      </c>
      <c r="C31" s="90" t="s">
        <v>51</v>
      </c>
      <c r="D31" s="91"/>
      <c r="E31" s="93">
        <v>1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50">
        <f t="shared" si="0"/>
        <v>0</v>
      </c>
      <c r="W31" s="51">
        <f t="shared" si="1"/>
        <v>0</v>
      </c>
      <c r="X31" s="51" t="str">
        <f t="shared" si="2"/>
        <v>не справился</v>
      </c>
      <c r="Y31" s="51">
        <f t="shared" si="3"/>
        <v>0</v>
      </c>
      <c r="Z31" s="51" t="str">
        <f t="shared" si="4"/>
        <v>не справился</v>
      </c>
      <c r="AA31" s="51">
        <f t="shared" si="5"/>
        <v>2</v>
      </c>
    </row>
    <row r="32" spans="1:27" ht="24" customHeight="1">
      <c r="A32" s="93"/>
      <c r="B32" s="89" t="s">
        <v>29</v>
      </c>
      <c r="C32" s="90" t="s">
        <v>51</v>
      </c>
      <c r="D32" s="91"/>
      <c r="E32" s="93">
        <v>1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50">
        <f t="shared" si="0"/>
        <v>0</v>
      </c>
      <c r="W32" s="51">
        <f t="shared" si="1"/>
        <v>0</v>
      </c>
      <c r="X32" s="51" t="str">
        <f t="shared" si="2"/>
        <v>не справился</v>
      </c>
      <c r="Y32" s="51">
        <f t="shared" si="3"/>
        <v>0</v>
      </c>
      <c r="Z32" s="51" t="str">
        <f t="shared" si="4"/>
        <v>не справился</v>
      </c>
      <c r="AA32" s="51">
        <f t="shared" si="5"/>
        <v>2</v>
      </c>
    </row>
    <row r="33" spans="1:27" ht="29.25" customHeight="1">
      <c r="A33" s="95"/>
      <c r="B33" s="107" t="s">
        <v>29</v>
      </c>
      <c r="C33" s="108" t="s">
        <v>51</v>
      </c>
      <c r="D33" s="96"/>
      <c r="E33" s="95">
        <v>1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50">
        <f t="shared" si="0"/>
        <v>0</v>
      </c>
      <c r="W33" s="51">
        <f t="shared" si="1"/>
        <v>0</v>
      </c>
      <c r="X33" s="51" t="str">
        <f t="shared" si="2"/>
        <v>не справился</v>
      </c>
      <c r="Y33" s="51">
        <f t="shared" si="3"/>
        <v>0</v>
      </c>
      <c r="Z33" s="51" t="str">
        <f t="shared" si="4"/>
        <v>не справился</v>
      </c>
      <c r="AA33" s="51">
        <f t="shared" si="5"/>
        <v>2</v>
      </c>
    </row>
    <row r="34" spans="1:27" s="48" customFormat="1" ht="12.75">
      <c r="A34" s="137" t="s">
        <v>87</v>
      </c>
      <c r="B34" s="138"/>
      <c r="C34" s="138"/>
      <c r="D34" s="103">
        <v>28</v>
      </c>
      <c r="E34" s="104"/>
      <c r="F34" s="105">
        <f>SUM(F6:F33)</f>
        <v>0</v>
      </c>
      <c r="G34" s="105">
        <f aca="true" t="shared" si="6" ref="G34:U34">SUM(G6:G33)</f>
        <v>0</v>
      </c>
      <c r="H34" s="105">
        <f t="shared" si="6"/>
        <v>0</v>
      </c>
      <c r="I34" s="105">
        <f t="shared" si="6"/>
        <v>0</v>
      </c>
      <c r="J34" s="105">
        <f t="shared" si="6"/>
        <v>0</v>
      </c>
      <c r="K34" s="105">
        <f t="shared" si="6"/>
        <v>0</v>
      </c>
      <c r="L34" s="105">
        <f t="shared" si="6"/>
        <v>0</v>
      </c>
      <c r="M34" s="105">
        <f t="shared" si="6"/>
        <v>0</v>
      </c>
      <c r="N34" s="105">
        <f t="shared" si="6"/>
        <v>0</v>
      </c>
      <c r="O34" s="105">
        <f t="shared" si="6"/>
        <v>0</v>
      </c>
      <c r="P34" s="105">
        <f t="shared" si="6"/>
        <v>0</v>
      </c>
      <c r="Q34" s="105">
        <f t="shared" si="6"/>
        <v>0</v>
      </c>
      <c r="R34" s="105">
        <f t="shared" si="6"/>
        <v>0</v>
      </c>
      <c r="S34" s="105">
        <f t="shared" si="6"/>
        <v>0</v>
      </c>
      <c r="T34" s="105">
        <f t="shared" si="6"/>
        <v>0</v>
      </c>
      <c r="U34" s="105">
        <f t="shared" si="6"/>
        <v>0</v>
      </c>
      <c r="V34" s="73"/>
      <c r="W34" s="150" t="s">
        <v>94</v>
      </c>
      <c r="X34" s="151"/>
      <c r="Y34" s="151"/>
      <c r="Z34" s="151"/>
      <c r="AA34" s="151"/>
    </row>
    <row r="35" spans="1:27" s="48" customFormat="1" ht="12.75">
      <c r="A35" s="101"/>
      <c r="B35" s="102"/>
      <c r="C35" s="102"/>
      <c r="D35" s="103"/>
      <c r="E35" s="104"/>
      <c r="F35" s="110">
        <f>$D34</f>
        <v>28</v>
      </c>
      <c r="G35" s="110">
        <f aca="true" t="shared" si="7" ref="G35:T35">$D34</f>
        <v>28</v>
      </c>
      <c r="H35" s="110">
        <f t="shared" si="7"/>
        <v>28</v>
      </c>
      <c r="I35" s="110">
        <f t="shared" si="7"/>
        <v>28</v>
      </c>
      <c r="J35" s="110">
        <f t="shared" si="7"/>
        <v>28</v>
      </c>
      <c r="K35" s="110">
        <f t="shared" si="7"/>
        <v>28</v>
      </c>
      <c r="L35" s="110">
        <f t="shared" si="7"/>
        <v>28</v>
      </c>
      <c r="M35" s="110">
        <f t="shared" si="7"/>
        <v>28</v>
      </c>
      <c r="N35" s="110">
        <f t="shared" si="7"/>
        <v>28</v>
      </c>
      <c r="O35" s="110">
        <f t="shared" si="7"/>
        <v>28</v>
      </c>
      <c r="P35" s="110">
        <f t="shared" si="7"/>
        <v>28</v>
      </c>
      <c r="Q35" s="110">
        <f t="shared" si="7"/>
        <v>28</v>
      </c>
      <c r="R35" s="110">
        <f t="shared" si="7"/>
        <v>28</v>
      </c>
      <c r="S35" s="110">
        <f t="shared" si="7"/>
        <v>28</v>
      </c>
      <c r="T35" s="110">
        <f t="shared" si="7"/>
        <v>28</v>
      </c>
      <c r="U35" s="110">
        <f>$D34*2</f>
        <v>56</v>
      </c>
      <c r="V35" s="73"/>
      <c r="W35" s="141" t="s">
        <v>95</v>
      </c>
      <c r="X35" s="142"/>
      <c r="Y35" s="142"/>
      <c r="Z35" s="142"/>
      <c r="AA35" s="142"/>
    </row>
    <row r="36" spans="1:27" s="48" customFormat="1" ht="12.75" customHeight="1">
      <c r="A36" s="134" t="s">
        <v>18</v>
      </c>
      <c r="B36" s="135"/>
      <c r="C36" s="135"/>
      <c r="D36" s="136"/>
      <c r="E36" s="106"/>
      <c r="F36" s="111">
        <f>F34/F35</f>
        <v>0</v>
      </c>
      <c r="G36" s="111">
        <f aca="true" t="shared" si="8" ref="G36:U36">G34/G35</f>
        <v>0</v>
      </c>
      <c r="H36" s="111">
        <f t="shared" si="8"/>
        <v>0</v>
      </c>
      <c r="I36" s="111">
        <f t="shared" si="8"/>
        <v>0</v>
      </c>
      <c r="J36" s="111">
        <f t="shared" si="8"/>
        <v>0</v>
      </c>
      <c r="K36" s="111">
        <f t="shared" si="8"/>
        <v>0</v>
      </c>
      <c r="L36" s="111">
        <f t="shared" si="8"/>
        <v>0</v>
      </c>
      <c r="M36" s="111">
        <f t="shared" si="8"/>
        <v>0</v>
      </c>
      <c r="N36" s="111">
        <f t="shared" si="8"/>
        <v>0</v>
      </c>
      <c r="O36" s="111">
        <f t="shared" si="8"/>
        <v>0</v>
      </c>
      <c r="P36" s="111">
        <f t="shared" si="8"/>
        <v>0</v>
      </c>
      <c r="Q36" s="111">
        <f t="shared" si="8"/>
        <v>0</v>
      </c>
      <c r="R36" s="111">
        <f t="shared" si="8"/>
        <v>0</v>
      </c>
      <c r="S36" s="111">
        <f t="shared" si="8"/>
        <v>0</v>
      </c>
      <c r="T36" s="111">
        <f t="shared" si="8"/>
        <v>0</v>
      </c>
      <c r="U36" s="111">
        <f t="shared" si="8"/>
        <v>0</v>
      </c>
      <c r="V36" s="73"/>
      <c r="W36" s="74"/>
      <c r="X36" s="74"/>
      <c r="Y36" s="74"/>
      <c r="Z36" s="75"/>
      <c r="AA36" s="76"/>
    </row>
    <row r="37" spans="6:22" ht="12.75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"/>
    </row>
    <row r="38" spans="15:27" ht="12.75" customHeight="1">
      <c r="O38" s="34"/>
      <c r="P38" s="34"/>
      <c r="Q38" s="34"/>
      <c r="R38" s="34"/>
      <c r="S38" s="34"/>
      <c r="T38" s="155" t="s">
        <v>3</v>
      </c>
      <c r="U38" s="155"/>
      <c r="V38" s="155"/>
      <c r="W38" s="55" t="s">
        <v>14</v>
      </c>
      <c r="X38" s="55"/>
      <c r="Y38" s="55"/>
      <c r="Z38" s="55"/>
      <c r="AA38" s="56" t="s">
        <v>4</v>
      </c>
    </row>
    <row r="39" spans="15:27" ht="12.75" customHeight="1">
      <c r="O39" s="34"/>
      <c r="P39" s="34"/>
      <c r="Q39" s="34"/>
      <c r="R39" s="34"/>
      <c r="S39" s="34"/>
      <c r="T39" s="156" t="s">
        <v>5</v>
      </c>
      <c r="U39" s="156"/>
      <c r="V39" s="156"/>
      <c r="W39" s="56">
        <f>COUNTIF(V6:V33,"&gt;=10")</f>
        <v>0</v>
      </c>
      <c r="X39" s="56"/>
      <c r="Y39" s="56"/>
      <c r="Z39" s="56"/>
      <c r="AA39" s="57"/>
    </row>
    <row r="40" spans="15:27" ht="12.75" customHeight="1">
      <c r="O40" s="34"/>
      <c r="P40" s="34"/>
      <c r="Q40" s="34"/>
      <c r="R40" s="34"/>
      <c r="S40" s="34"/>
      <c r="T40" s="157" t="s">
        <v>6</v>
      </c>
      <c r="U40" s="157"/>
      <c r="V40" s="157"/>
      <c r="W40" s="56">
        <f>D34-W39</f>
        <v>28</v>
      </c>
      <c r="X40" s="56"/>
      <c r="Y40" s="56"/>
      <c r="Z40" s="56"/>
      <c r="AA40" s="57"/>
    </row>
    <row r="41" spans="6:22" ht="12.75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"/>
    </row>
    <row r="42" spans="15:27" ht="12.75" customHeight="1">
      <c r="O42" s="35"/>
      <c r="P42" s="35"/>
      <c r="Q42" s="35"/>
      <c r="R42" s="35"/>
      <c r="S42" s="36"/>
      <c r="T42" s="159" t="s">
        <v>19</v>
      </c>
      <c r="U42" s="159"/>
      <c r="V42" s="159"/>
      <c r="W42" s="55" t="s">
        <v>14</v>
      </c>
      <c r="X42" s="55"/>
      <c r="Y42" s="55"/>
      <c r="Z42" s="55"/>
      <c r="AA42" s="58" t="s">
        <v>4</v>
      </c>
    </row>
    <row r="43" spans="15:27" ht="12.75" customHeight="1">
      <c r="O43" s="28"/>
      <c r="P43" s="28"/>
      <c r="Q43" s="28"/>
      <c r="R43" s="28"/>
      <c r="S43" s="37"/>
      <c r="T43" s="158" t="s">
        <v>20</v>
      </c>
      <c r="U43" s="158"/>
      <c r="V43" s="158"/>
      <c r="W43" s="64">
        <f>COUNTIF(V6:V33,"&lt;10")</f>
        <v>28</v>
      </c>
      <c r="X43" s="64"/>
      <c r="Y43" s="57"/>
      <c r="Z43" s="57"/>
      <c r="AA43" s="58"/>
    </row>
    <row r="44" spans="15:27" ht="12.75" customHeight="1">
      <c r="O44" s="28"/>
      <c r="P44" s="28"/>
      <c r="Q44" s="28"/>
      <c r="R44" s="28"/>
      <c r="S44" s="37"/>
      <c r="T44" s="158" t="s">
        <v>21</v>
      </c>
      <c r="U44" s="158"/>
      <c r="V44" s="158"/>
      <c r="W44" s="64">
        <f>COUNTIF(V6:V33,"&lt;12")-W43</f>
        <v>0</v>
      </c>
      <c r="X44" s="64"/>
      <c r="Y44" s="57"/>
      <c r="Z44" s="57"/>
      <c r="AA44" s="58"/>
    </row>
    <row r="45" spans="15:27" ht="12.75" customHeight="1">
      <c r="O45" s="28"/>
      <c r="P45" s="28"/>
      <c r="Q45" s="28"/>
      <c r="R45" s="28"/>
      <c r="S45" s="37"/>
      <c r="T45" s="158" t="s">
        <v>22</v>
      </c>
      <c r="U45" s="158"/>
      <c r="V45" s="158"/>
      <c r="W45" s="64">
        <f>COUNTIF(V6:V33,"&gt;=12")-W46</f>
        <v>0</v>
      </c>
      <c r="X45" s="64"/>
      <c r="Y45" s="57"/>
      <c r="Z45" s="57"/>
      <c r="AA45" s="58"/>
    </row>
    <row r="46" spans="15:27" ht="12.75" customHeight="1">
      <c r="O46" s="28"/>
      <c r="P46" s="28"/>
      <c r="Q46" s="28"/>
      <c r="R46" s="28"/>
      <c r="S46" s="37"/>
      <c r="T46" s="158" t="s">
        <v>23</v>
      </c>
      <c r="U46" s="158"/>
      <c r="V46" s="158"/>
      <c r="W46" s="64">
        <f>COUNTIF(V6:V33,"&gt;=17")</f>
        <v>0</v>
      </c>
      <c r="X46" s="64"/>
      <c r="Y46" s="57"/>
      <c r="Z46" s="57"/>
      <c r="AA46" s="58"/>
    </row>
    <row r="47" spans="15:27" ht="12.75" customHeight="1">
      <c r="O47" s="28"/>
      <c r="P47" s="28"/>
      <c r="Q47" s="28"/>
      <c r="R47" s="28"/>
      <c r="S47" s="37"/>
      <c r="T47" s="158" t="s">
        <v>24</v>
      </c>
      <c r="U47" s="158"/>
      <c r="V47" s="158"/>
      <c r="W47" s="65">
        <f>SUM(W45:W46)</f>
        <v>0</v>
      </c>
      <c r="X47" s="65"/>
      <c r="Y47" s="62"/>
      <c r="Z47" s="62"/>
      <c r="AA47" s="58"/>
    </row>
  </sheetData>
  <sheetProtection sheet="1"/>
  <mergeCells count="43">
    <mergeCell ref="W35:AA35"/>
    <mergeCell ref="A36:D36"/>
    <mergeCell ref="C1:C4"/>
    <mergeCell ref="D1:D4"/>
    <mergeCell ref="E1:E4"/>
    <mergeCell ref="F1:U1"/>
    <mergeCell ref="A34:C34"/>
    <mergeCell ref="W34:AA34"/>
    <mergeCell ref="I3:I4"/>
    <mergeCell ref="J3:K3"/>
    <mergeCell ref="F2:H2"/>
    <mergeCell ref="I2:K2"/>
    <mergeCell ref="AA1:AA4"/>
    <mergeCell ref="W1:X4"/>
    <mergeCell ref="Y1:Z4"/>
    <mergeCell ref="A1:A4"/>
    <mergeCell ref="B1:B4"/>
    <mergeCell ref="L2:N2"/>
    <mergeCell ref="O2:R2"/>
    <mergeCell ref="S2:U2"/>
    <mergeCell ref="F3:F4"/>
    <mergeCell ref="L3:L4"/>
    <mergeCell ref="M3:M4"/>
    <mergeCell ref="N3:N4"/>
    <mergeCell ref="O3:O4"/>
    <mergeCell ref="G3:G4"/>
    <mergeCell ref="H3:H4"/>
    <mergeCell ref="V1:V4"/>
    <mergeCell ref="P3:P4"/>
    <mergeCell ref="Q3:Q4"/>
    <mergeCell ref="R3:R4"/>
    <mergeCell ref="S3:S4"/>
    <mergeCell ref="T3:T4"/>
    <mergeCell ref="U3:U4"/>
    <mergeCell ref="T38:V38"/>
    <mergeCell ref="T39:V39"/>
    <mergeCell ref="T40:V40"/>
    <mergeCell ref="T46:V46"/>
    <mergeCell ref="T47:V47"/>
    <mergeCell ref="T43:V43"/>
    <mergeCell ref="T44:V44"/>
    <mergeCell ref="T45:V45"/>
    <mergeCell ref="T42:V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7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17.140625" defaultRowHeight="12.75" customHeight="1"/>
  <cols>
    <col min="1" max="1" width="16.28125" style="1" customWidth="1"/>
    <col min="2" max="2" width="10.57421875" style="1" customWidth="1"/>
    <col min="3" max="3" width="5.8515625" style="1" customWidth="1"/>
    <col min="4" max="4" width="21.28125" style="1" customWidth="1"/>
    <col min="5" max="5" width="9.00390625" style="1" hidden="1" customWidth="1"/>
    <col min="6" max="6" width="5.00390625" style="3" customWidth="1"/>
    <col min="7" max="7" width="4.28125" style="3" customWidth="1"/>
    <col min="8" max="8" width="5.28125" style="3" customWidth="1"/>
    <col min="9" max="9" width="5.140625" style="3" customWidth="1"/>
    <col min="10" max="10" width="7.00390625" style="3" customWidth="1"/>
    <col min="11" max="11" width="9.00390625" style="3" customWidth="1"/>
    <col min="12" max="12" width="5.140625" style="3" customWidth="1"/>
    <col min="13" max="13" width="6.8515625" style="3" customWidth="1"/>
    <col min="14" max="14" width="5.140625" style="3" customWidth="1"/>
    <col min="15" max="15" width="7.140625" style="3" customWidth="1"/>
    <col min="16" max="16" width="5.140625" style="3" customWidth="1"/>
    <col min="17" max="17" width="4.7109375" style="3" customWidth="1"/>
    <col min="18" max="18" width="5.140625" style="3" customWidth="1"/>
    <col min="19" max="19" width="6.57421875" style="3" customWidth="1"/>
    <col min="20" max="20" width="4.28125" style="3" customWidth="1"/>
    <col min="21" max="21" width="6.00390625" style="3" customWidth="1"/>
    <col min="22" max="22" width="10.140625" style="48" customWidth="1"/>
    <col min="23" max="23" width="7.28125" style="48" customWidth="1"/>
    <col min="24" max="24" width="13.00390625" style="48" customWidth="1"/>
    <col min="25" max="25" width="8.140625" style="48" customWidth="1"/>
    <col min="26" max="26" width="13.00390625" style="48" customWidth="1"/>
    <col min="27" max="27" width="14.28125" style="48" customWidth="1"/>
    <col min="28" max="16384" width="17.140625" style="3" customWidth="1"/>
  </cols>
  <sheetData>
    <row r="1" spans="1:27" ht="12.75" customHeight="1">
      <c r="A1" s="170" t="s">
        <v>8</v>
      </c>
      <c r="B1" s="173" t="s">
        <v>11</v>
      </c>
      <c r="C1" s="173" t="s">
        <v>9</v>
      </c>
      <c r="D1" s="173" t="s">
        <v>10</v>
      </c>
      <c r="E1" s="174" t="s">
        <v>1</v>
      </c>
      <c r="F1" s="174" t="s">
        <v>13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60" t="s">
        <v>2</v>
      </c>
      <c r="W1" s="164" t="s">
        <v>67</v>
      </c>
      <c r="X1" s="165"/>
      <c r="Y1" s="164" t="s">
        <v>68</v>
      </c>
      <c r="Z1" s="165"/>
      <c r="AA1" s="160" t="s">
        <v>12</v>
      </c>
    </row>
    <row r="2" spans="1:27" ht="22.5" customHeight="1">
      <c r="A2" s="171"/>
      <c r="B2" s="173"/>
      <c r="C2" s="173"/>
      <c r="D2" s="173"/>
      <c r="E2" s="174"/>
      <c r="F2" s="163" t="s">
        <v>30</v>
      </c>
      <c r="G2" s="163"/>
      <c r="H2" s="163"/>
      <c r="I2" s="163" t="s">
        <v>35</v>
      </c>
      <c r="J2" s="163"/>
      <c r="K2" s="163"/>
      <c r="L2" s="163" t="s">
        <v>31</v>
      </c>
      <c r="M2" s="163"/>
      <c r="N2" s="163"/>
      <c r="O2" s="163" t="s">
        <v>32</v>
      </c>
      <c r="P2" s="163"/>
      <c r="Q2" s="163"/>
      <c r="R2" s="163"/>
      <c r="S2" s="163" t="s">
        <v>33</v>
      </c>
      <c r="T2" s="163"/>
      <c r="U2" s="163"/>
      <c r="V2" s="160"/>
      <c r="W2" s="166"/>
      <c r="X2" s="167"/>
      <c r="Y2" s="166"/>
      <c r="Z2" s="167"/>
      <c r="AA2" s="160"/>
    </row>
    <row r="3" spans="1:27" ht="66.75" customHeight="1">
      <c r="A3" s="171"/>
      <c r="B3" s="173"/>
      <c r="C3" s="173"/>
      <c r="D3" s="173"/>
      <c r="E3" s="174"/>
      <c r="F3" s="162" t="s">
        <v>38</v>
      </c>
      <c r="G3" s="162" t="s">
        <v>39</v>
      </c>
      <c r="H3" s="162" t="s">
        <v>40</v>
      </c>
      <c r="I3" s="162" t="s">
        <v>41</v>
      </c>
      <c r="J3" s="163" t="s">
        <v>36</v>
      </c>
      <c r="K3" s="163"/>
      <c r="L3" s="162" t="s">
        <v>43</v>
      </c>
      <c r="M3" s="162" t="s">
        <v>44</v>
      </c>
      <c r="N3" s="162" t="s">
        <v>45</v>
      </c>
      <c r="O3" s="161" t="s">
        <v>54</v>
      </c>
      <c r="P3" s="161" t="s">
        <v>55</v>
      </c>
      <c r="Q3" s="161" t="s">
        <v>56</v>
      </c>
      <c r="R3" s="161" t="s">
        <v>57</v>
      </c>
      <c r="S3" s="161" t="s">
        <v>58</v>
      </c>
      <c r="T3" s="161" t="s">
        <v>59</v>
      </c>
      <c r="U3" s="161" t="s">
        <v>60</v>
      </c>
      <c r="V3" s="160"/>
      <c r="W3" s="166"/>
      <c r="X3" s="167"/>
      <c r="Y3" s="166"/>
      <c r="Z3" s="167"/>
      <c r="AA3" s="160"/>
    </row>
    <row r="4" spans="1:27" ht="144" customHeight="1">
      <c r="A4" s="172"/>
      <c r="B4" s="173"/>
      <c r="C4" s="173"/>
      <c r="D4" s="173"/>
      <c r="E4" s="174"/>
      <c r="F4" s="162"/>
      <c r="G4" s="162"/>
      <c r="H4" s="162"/>
      <c r="I4" s="162"/>
      <c r="J4" s="88" t="s">
        <v>42</v>
      </c>
      <c r="K4" s="87" t="s">
        <v>49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0"/>
      <c r="W4" s="168"/>
      <c r="X4" s="169"/>
      <c r="Y4" s="168"/>
      <c r="Z4" s="169"/>
      <c r="AA4" s="160"/>
    </row>
    <row r="5" spans="1:27" s="48" customFormat="1" ht="51.75" customHeight="1">
      <c r="A5" s="79"/>
      <c r="B5" s="80"/>
      <c r="C5" s="80"/>
      <c r="D5" s="81"/>
      <c r="E5" s="80"/>
      <c r="F5" s="82" t="s">
        <v>69</v>
      </c>
      <c r="G5" s="82" t="s">
        <v>69</v>
      </c>
      <c r="H5" s="82" t="s">
        <v>69</v>
      </c>
      <c r="I5" s="82" t="s">
        <v>69</v>
      </c>
      <c r="J5" s="82" t="s">
        <v>69</v>
      </c>
      <c r="K5" s="82" t="s">
        <v>69</v>
      </c>
      <c r="L5" s="82" t="s">
        <v>69</v>
      </c>
      <c r="M5" s="82" t="s">
        <v>69</v>
      </c>
      <c r="N5" s="82" t="s">
        <v>69</v>
      </c>
      <c r="O5" s="82" t="s">
        <v>69</v>
      </c>
      <c r="P5" s="82" t="s">
        <v>69</v>
      </c>
      <c r="Q5" s="82" t="s">
        <v>69</v>
      </c>
      <c r="R5" s="82" t="s">
        <v>69</v>
      </c>
      <c r="S5" s="82" t="s">
        <v>69</v>
      </c>
      <c r="T5" s="82" t="s">
        <v>69</v>
      </c>
      <c r="U5" s="82" t="s">
        <v>70</v>
      </c>
      <c r="V5" s="49"/>
      <c r="W5" s="49"/>
      <c r="X5" s="49"/>
      <c r="Y5" s="49"/>
      <c r="Z5" s="49"/>
      <c r="AA5" s="49"/>
    </row>
    <row r="6" spans="1:27" ht="24" customHeight="1">
      <c r="A6" s="89"/>
      <c r="B6" s="89" t="s">
        <v>29</v>
      </c>
      <c r="C6" s="90" t="s">
        <v>52</v>
      </c>
      <c r="D6" s="91"/>
      <c r="E6" s="89">
        <v>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50">
        <f>SUM(F6:U6)</f>
        <v>0</v>
      </c>
      <c r="W6" s="51">
        <f>V6-H6-K6-T6-U6</f>
        <v>0</v>
      </c>
      <c r="X6" s="51" t="str">
        <f>IF(W6&gt;9,"справился","не справился")</f>
        <v>не справился</v>
      </c>
      <c r="Y6" s="51">
        <f>H6+K6+T6+U6</f>
        <v>0</v>
      </c>
      <c r="Z6" s="51" t="str">
        <f>IF(Y6&gt;=4,"справился","не справился")</f>
        <v>не справился</v>
      </c>
      <c r="AA6" s="51">
        <f>IF(V6&gt;16,5,IF(V6&gt;11,4,IF(V6&gt;9,3,2)))</f>
        <v>2</v>
      </c>
    </row>
    <row r="7" spans="1:27" ht="24" customHeight="1">
      <c r="A7" s="93"/>
      <c r="B7" s="89" t="s">
        <v>29</v>
      </c>
      <c r="C7" s="90" t="s">
        <v>52</v>
      </c>
      <c r="D7" s="91"/>
      <c r="E7" s="93">
        <v>2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50">
        <f aca="true" t="shared" si="0" ref="V7:V33">SUM(F7:U7)</f>
        <v>0</v>
      </c>
      <c r="W7" s="51">
        <f aca="true" t="shared" si="1" ref="W7:W33">V7-H7-K7-T7-U7</f>
        <v>0</v>
      </c>
      <c r="X7" s="51" t="str">
        <f aca="true" t="shared" si="2" ref="X7:X33">IF(W7&gt;9,"справился","не справился")</f>
        <v>не справился</v>
      </c>
      <c r="Y7" s="51">
        <f aca="true" t="shared" si="3" ref="Y7:Y33">H7+K7+T7+U7</f>
        <v>0</v>
      </c>
      <c r="Z7" s="51" t="str">
        <f aca="true" t="shared" si="4" ref="Z7:Z33">IF(Y7&gt;=4,"справился","не справился")</f>
        <v>не справился</v>
      </c>
      <c r="AA7" s="51">
        <f aca="true" t="shared" si="5" ref="AA7:AA33">IF(V7&gt;16,5,IF(V7&gt;11,4,IF(V7&gt;9,3,2)))</f>
        <v>2</v>
      </c>
    </row>
    <row r="8" spans="1:27" ht="24" customHeight="1">
      <c r="A8" s="93"/>
      <c r="B8" s="89" t="s">
        <v>29</v>
      </c>
      <c r="C8" s="90" t="s">
        <v>52</v>
      </c>
      <c r="D8" s="91"/>
      <c r="E8" s="93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50">
        <f t="shared" si="0"/>
        <v>0</v>
      </c>
      <c r="W8" s="51">
        <f t="shared" si="1"/>
        <v>0</v>
      </c>
      <c r="X8" s="51" t="str">
        <f t="shared" si="2"/>
        <v>не справился</v>
      </c>
      <c r="Y8" s="51">
        <f t="shared" si="3"/>
        <v>0</v>
      </c>
      <c r="Z8" s="51" t="str">
        <f t="shared" si="4"/>
        <v>не справился</v>
      </c>
      <c r="AA8" s="51">
        <f t="shared" si="5"/>
        <v>2</v>
      </c>
    </row>
    <row r="9" spans="1:27" ht="24" customHeight="1">
      <c r="A9" s="93"/>
      <c r="B9" s="89" t="s">
        <v>29</v>
      </c>
      <c r="C9" s="90" t="s">
        <v>52</v>
      </c>
      <c r="D9" s="91"/>
      <c r="E9" s="93">
        <v>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50">
        <f t="shared" si="0"/>
        <v>0</v>
      </c>
      <c r="W9" s="51">
        <f t="shared" si="1"/>
        <v>0</v>
      </c>
      <c r="X9" s="51" t="str">
        <f t="shared" si="2"/>
        <v>не справился</v>
      </c>
      <c r="Y9" s="51">
        <f t="shared" si="3"/>
        <v>0</v>
      </c>
      <c r="Z9" s="51" t="str">
        <f t="shared" si="4"/>
        <v>не справился</v>
      </c>
      <c r="AA9" s="51">
        <f t="shared" si="5"/>
        <v>2</v>
      </c>
    </row>
    <row r="10" spans="1:27" ht="24" customHeight="1">
      <c r="A10" s="93"/>
      <c r="B10" s="89" t="s">
        <v>29</v>
      </c>
      <c r="C10" s="90" t="s">
        <v>52</v>
      </c>
      <c r="D10" s="91"/>
      <c r="E10" s="93">
        <v>2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50">
        <f t="shared" si="0"/>
        <v>0</v>
      </c>
      <c r="W10" s="51">
        <f t="shared" si="1"/>
        <v>0</v>
      </c>
      <c r="X10" s="51" t="str">
        <f t="shared" si="2"/>
        <v>не справился</v>
      </c>
      <c r="Y10" s="51">
        <f t="shared" si="3"/>
        <v>0</v>
      </c>
      <c r="Z10" s="51" t="str">
        <f t="shared" si="4"/>
        <v>не справился</v>
      </c>
      <c r="AA10" s="51">
        <f t="shared" si="5"/>
        <v>2</v>
      </c>
    </row>
    <row r="11" spans="1:27" ht="24" customHeight="1">
      <c r="A11" s="93"/>
      <c r="B11" s="89" t="s">
        <v>29</v>
      </c>
      <c r="C11" s="90" t="s">
        <v>52</v>
      </c>
      <c r="D11" s="91"/>
      <c r="E11" s="93">
        <v>2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50">
        <f t="shared" si="0"/>
        <v>0</v>
      </c>
      <c r="W11" s="51">
        <f t="shared" si="1"/>
        <v>0</v>
      </c>
      <c r="X11" s="51" t="str">
        <f t="shared" si="2"/>
        <v>не справился</v>
      </c>
      <c r="Y11" s="51">
        <f t="shared" si="3"/>
        <v>0</v>
      </c>
      <c r="Z11" s="51" t="str">
        <f t="shared" si="4"/>
        <v>не справился</v>
      </c>
      <c r="AA11" s="51">
        <f t="shared" si="5"/>
        <v>2</v>
      </c>
    </row>
    <row r="12" spans="1:27" ht="24" customHeight="1">
      <c r="A12" s="93"/>
      <c r="B12" s="89" t="s">
        <v>29</v>
      </c>
      <c r="C12" s="90" t="s">
        <v>52</v>
      </c>
      <c r="D12" s="91"/>
      <c r="E12" s="93">
        <v>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50">
        <f t="shared" si="0"/>
        <v>0</v>
      </c>
      <c r="W12" s="51">
        <f t="shared" si="1"/>
        <v>0</v>
      </c>
      <c r="X12" s="51" t="str">
        <f t="shared" si="2"/>
        <v>не справился</v>
      </c>
      <c r="Y12" s="51">
        <f t="shared" si="3"/>
        <v>0</v>
      </c>
      <c r="Z12" s="51" t="str">
        <f t="shared" si="4"/>
        <v>не справился</v>
      </c>
      <c r="AA12" s="51">
        <f t="shared" si="5"/>
        <v>2</v>
      </c>
    </row>
    <row r="13" spans="1:27" ht="24" customHeight="1">
      <c r="A13" s="93"/>
      <c r="B13" s="89" t="s">
        <v>29</v>
      </c>
      <c r="C13" s="90" t="s">
        <v>52</v>
      </c>
      <c r="D13" s="91"/>
      <c r="E13" s="93">
        <v>2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0">
        <f t="shared" si="0"/>
        <v>0</v>
      </c>
      <c r="W13" s="51">
        <f t="shared" si="1"/>
        <v>0</v>
      </c>
      <c r="X13" s="51" t="str">
        <f t="shared" si="2"/>
        <v>не справился</v>
      </c>
      <c r="Y13" s="51">
        <f t="shared" si="3"/>
        <v>0</v>
      </c>
      <c r="Z13" s="51" t="str">
        <f t="shared" si="4"/>
        <v>не справился</v>
      </c>
      <c r="AA13" s="51">
        <f t="shared" si="5"/>
        <v>2</v>
      </c>
    </row>
    <row r="14" spans="1:27" ht="24" customHeight="1">
      <c r="A14" s="93"/>
      <c r="B14" s="89" t="s">
        <v>29</v>
      </c>
      <c r="C14" s="90" t="s">
        <v>52</v>
      </c>
      <c r="D14" s="91"/>
      <c r="E14" s="93">
        <v>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50">
        <f t="shared" si="0"/>
        <v>0</v>
      </c>
      <c r="W14" s="51">
        <f t="shared" si="1"/>
        <v>0</v>
      </c>
      <c r="X14" s="51" t="str">
        <f t="shared" si="2"/>
        <v>не справился</v>
      </c>
      <c r="Y14" s="51">
        <f t="shared" si="3"/>
        <v>0</v>
      </c>
      <c r="Z14" s="51" t="str">
        <f t="shared" si="4"/>
        <v>не справился</v>
      </c>
      <c r="AA14" s="51">
        <f t="shared" si="5"/>
        <v>2</v>
      </c>
    </row>
    <row r="15" spans="1:27" ht="24" customHeight="1">
      <c r="A15" s="93"/>
      <c r="B15" s="89" t="s">
        <v>29</v>
      </c>
      <c r="C15" s="90" t="s">
        <v>52</v>
      </c>
      <c r="D15" s="91"/>
      <c r="E15" s="93">
        <v>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50">
        <f t="shared" si="0"/>
        <v>0</v>
      </c>
      <c r="W15" s="51">
        <f t="shared" si="1"/>
        <v>0</v>
      </c>
      <c r="X15" s="51" t="str">
        <f t="shared" si="2"/>
        <v>не справился</v>
      </c>
      <c r="Y15" s="51">
        <f t="shared" si="3"/>
        <v>0</v>
      </c>
      <c r="Z15" s="51" t="str">
        <f t="shared" si="4"/>
        <v>не справился</v>
      </c>
      <c r="AA15" s="51">
        <f t="shared" si="5"/>
        <v>2</v>
      </c>
    </row>
    <row r="16" spans="1:27" ht="24" customHeight="1">
      <c r="A16" s="93"/>
      <c r="B16" s="89" t="s">
        <v>29</v>
      </c>
      <c r="C16" s="90" t="s">
        <v>52</v>
      </c>
      <c r="D16" s="91"/>
      <c r="E16" s="93">
        <v>2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50">
        <f t="shared" si="0"/>
        <v>0</v>
      </c>
      <c r="W16" s="51">
        <f t="shared" si="1"/>
        <v>0</v>
      </c>
      <c r="X16" s="51" t="str">
        <f t="shared" si="2"/>
        <v>не справился</v>
      </c>
      <c r="Y16" s="51">
        <f t="shared" si="3"/>
        <v>0</v>
      </c>
      <c r="Z16" s="51" t="str">
        <f t="shared" si="4"/>
        <v>не справился</v>
      </c>
      <c r="AA16" s="51">
        <f t="shared" si="5"/>
        <v>2</v>
      </c>
    </row>
    <row r="17" spans="1:27" ht="24" customHeight="1">
      <c r="A17" s="93"/>
      <c r="B17" s="89" t="s">
        <v>29</v>
      </c>
      <c r="C17" s="90" t="s">
        <v>52</v>
      </c>
      <c r="D17" s="91"/>
      <c r="E17" s="93">
        <v>2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50">
        <f t="shared" si="0"/>
        <v>0</v>
      </c>
      <c r="W17" s="51">
        <f t="shared" si="1"/>
        <v>0</v>
      </c>
      <c r="X17" s="51" t="str">
        <f t="shared" si="2"/>
        <v>не справился</v>
      </c>
      <c r="Y17" s="51">
        <f t="shared" si="3"/>
        <v>0</v>
      </c>
      <c r="Z17" s="51" t="str">
        <f t="shared" si="4"/>
        <v>не справился</v>
      </c>
      <c r="AA17" s="51">
        <f t="shared" si="5"/>
        <v>2</v>
      </c>
    </row>
    <row r="18" spans="1:27" ht="24" customHeight="1">
      <c r="A18" s="93"/>
      <c r="B18" s="89" t="s">
        <v>29</v>
      </c>
      <c r="C18" s="90" t="s">
        <v>52</v>
      </c>
      <c r="D18" s="91"/>
      <c r="E18" s="93">
        <v>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50">
        <f t="shared" si="0"/>
        <v>0</v>
      </c>
      <c r="W18" s="51">
        <f t="shared" si="1"/>
        <v>0</v>
      </c>
      <c r="X18" s="51" t="str">
        <f t="shared" si="2"/>
        <v>не справился</v>
      </c>
      <c r="Y18" s="51">
        <f t="shared" si="3"/>
        <v>0</v>
      </c>
      <c r="Z18" s="51" t="str">
        <f t="shared" si="4"/>
        <v>не справился</v>
      </c>
      <c r="AA18" s="51">
        <f t="shared" si="5"/>
        <v>2</v>
      </c>
    </row>
    <row r="19" spans="1:27" ht="24" customHeight="1">
      <c r="A19" s="93"/>
      <c r="B19" s="89" t="s">
        <v>29</v>
      </c>
      <c r="C19" s="90" t="s">
        <v>52</v>
      </c>
      <c r="D19" s="91"/>
      <c r="E19" s="93">
        <v>2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50">
        <f t="shared" si="0"/>
        <v>0</v>
      </c>
      <c r="W19" s="51">
        <f t="shared" si="1"/>
        <v>0</v>
      </c>
      <c r="X19" s="51" t="str">
        <f t="shared" si="2"/>
        <v>не справился</v>
      </c>
      <c r="Y19" s="51">
        <f t="shared" si="3"/>
        <v>0</v>
      </c>
      <c r="Z19" s="51" t="str">
        <f t="shared" si="4"/>
        <v>не справился</v>
      </c>
      <c r="AA19" s="51">
        <f t="shared" si="5"/>
        <v>2</v>
      </c>
    </row>
    <row r="20" spans="1:27" ht="24" customHeight="1">
      <c r="A20" s="93"/>
      <c r="B20" s="89" t="s">
        <v>29</v>
      </c>
      <c r="C20" s="90" t="s">
        <v>52</v>
      </c>
      <c r="D20" s="91"/>
      <c r="E20" s="93">
        <v>2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50">
        <f t="shared" si="0"/>
        <v>0</v>
      </c>
      <c r="W20" s="51">
        <f t="shared" si="1"/>
        <v>0</v>
      </c>
      <c r="X20" s="51" t="str">
        <f t="shared" si="2"/>
        <v>не справился</v>
      </c>
      <c r="Y20" s="51">
        <f t="shared" si="3"/>
        <v>0</v>
      </c>
      <c r="Z20" s="51" t="str">
        <f t="shared" si="4"/>
        <v>не справился</v>
      </c>
      <c r="AA20" s="51">
        <f t="shared" si="5"/>
        <v>2</v>
      </c>
    </row>
    <row r="21" spans="1:27" ht="24" customHeight="1">
      <c r="A21" s="93"/>
      <c r="B21" s="89" t="s">
        <v>29</v>
      </c>
      <c r="C21" s="90" t="s">
        <v>52</v>
      </c>
      <c r="D21" s="91"/>
      <c r="E21" s="93">
        <v>1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50">
        <f t="shared" si="0"/>
        <v>0</v>
      </c>
      <c r="W21" s="51">
        <f t="shared" si="1"/>
        <v>0</v>
      </c>
      <c r="X21" s="51" t="str">
        <f t="shared" si="2"/>
        <v>не справился</v>
      </c>
      <c r="Y21" s="51">
        <f t="shared" si="3"/>
        <v>0</v>
      </c>
      <c r="Z21" s="51" t="str">
        <f t="shared" si="4"/>
        <v>не справился</v>
      </c>
      <c r="AA21" s="51">
        <f t="shared" si="5"/>
        <v>2</v>
      </c>
    </row>
    <row r="22" spans="1:27" ht="24" customHeight="1">
      <c r="A22" s="93"/>
      <c r="B22" s="89" t="s">
        <v>29</v>
      </c>
      <c r="C22" s="90" t="s">
        <v>52</v>
      </c>
      <c r="D22" s="91"/>
      <c r="E22" s="93">
        <v>1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50">
        <f t="shared" si="0"/>
        <v>0</v>
      </c>
      <c r="W22" s="51">
        <f t="shared" si="1"/>
        <v>0</v>
      </c>
      <c r="X22" s="51" t="str">
        <f t="shared" si="2"/>
        <v>не справился</v>
      </c>
      <c r="Y22" s="51">
        <f t="shared" si="3"/>
        <v>0</v>
      </c>
      <c r="Z22" s="51" t="str">
        <f t="shared" si="4"/>
        <v>не справился</v>
      </c>
      <c r="AA22" s="51">
        <f t="shared" si="5"/>
        <v>2</v>
      </c>
    </row>
    <row r="23" spans="1:27" ht="24" customHeight="1">
      <c r="A23" s="93"/>
      <c r="B23" s="89" t="s">
        <v>29</v>
      </c>
      <c r="C23" s="90" t="s">
        <v>52</v>
      </c>
      <c r="D23" s="91"/>
      <c r="E23" s="93">
        <v>1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50">
        <f t="shared" si="0"/>
        <v>0</v>
      </c>
      <c r="W23" s="51">
        <f t="shared" si="1"/>
        <v>0</v>
      </c>
      <c r="X23" s="51" t="str">
        <f t="shared" si="2"/>
        <v>не справился</v>
      </c>
      <c r="Y23" s="51">
        <f t="shared" si="3"/>
        <v>0</v>
      </c>
      <c r="Z23" s="51" t="str">
        <f t="shared" si="4"/>
        <v>не справился</v>
      </c>
      <c r="AA23" s="51">
        <f t="shared" si="5"/>
        <v>2</v>
      </c>
    </row>
    <row r="24" spans="1:27" ht="24" customHeight="1">
      <c r="A24" s="93"/>
      <c r="B24" s="89" t="s">
        <v>29</v>
      </c>
      <c r="C24" s="90" t="s">
        <v>52</v>
      </c>
      <c r="D24" s="91"/>
      <c r="E24" s="93">
        <v>1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50">
        <f t="shared" si="0"/>
        <v>0</v>
      </c>
      <c r="W24" s="51">
        <f t="shared" si="1"/>
        <v>0</v>
      </c>
      <c r="X24" s="51" t="str">
        <f t="shared" si="2"/>
        <v>не справился</v>
      </c>
      <c r="Y24" s="51">
        <f t="shared" si="3"/>
        <v>0</v>
      </c>
      <c r="Z24" s="51" t="str">
        <f t="shared" si="4"/>
        <v>не справился</v>
      </c>
      <c r="AA24" s="51">
        <f t="shared" si="5"/>
        <v>2</v>
      </c>
    </row>
    <row r="25" spans="1:27" ht="24" customHeight="1">
      <c r="A25" s="93"/>
      <c r="B25" s="89" t="s">
        <v>29</v>
      </c>
      <c r="C25" s="90" t="s">
        <v>52</v>
      </c>
      <c r="D25" s="91"/>
      <c r="E25" s="93">
        <v>1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50">
        <f t="shared" si="0"/>
        <v>0</v>
      </c>
      <c r="W25" s="51">
        <f t="shared" si="1"/>
        <v>0</v>
      </c>
      <c r="X25" s="51" t="str">
        <f t="shared" si="2"/>
        <v>не справился</v>
      </c>
      <c r="Y25" s="51">
        <f t="shared" si="3"/>
        <v>0</v>
      </c>
      <c r="Z25" s="51" t="str">
        <f t="shared" si="4"/>
        <v>не справился</v>
      </c>
      <c r="AA25" s="51">
        <f t="shared" si="5"/>
        <v>2</v>
      </c>
    </row>
    <row r="26" spans="1:27" ht="24" customHeight="1">
      <c r="A26" s="93"/>
      <c r="B26" s="89" t="s">
        <v>29</v>
      </c>
      <c r="C26" s="90" t="s">
        <v>52</v>
      </c>
      <c r="D26" s="91"/>
      <c r="E26" s="93">
        <v>1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50">
        <f t="shared" si="0"/>
        <v>0</v>
      </c>
      <c r="W26" s="51">
        <f t="shared" si="1"/>
        <v>0</v>
      </c>
      <c r="X26" s="51" t="str">
        <f t="shared" si="2"/>
        <v>не справился</v>
      </c>
      <c r="Y26" s="51">
        <f t="shared" si="3"/>
        <v>0</v>
      </c>
      <c r="Z26" s="51" t="str">
        <f t="shared" si="4"/>
        <v>не справился</v>
      </c>
      <c r="AA26" s="51">
        <f t="shared" si="5"/>
        <v>2</v>
      </c>
    </row>
    <row r="27" spans="1:27" ht="24" customHeight="1">
      <c r="A27" s="93"/>
      <c r="B27" s="89" t="s">
        <v>29</v>
      </c>
      <c r="C27" s="90" t="s">
        <v>52</v>
      </c>
      <c r="D27" s="91"/>
      <c r="E27" s="93">
        <v>1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50">
        <f t="shared" si="0"/>
        <v>0</v>
      </c>
      <c r="W27" s="51">
        <f t="shared" si="1"/>
        <v>0</v>
      </c>
      <c r="X27" s="51" t="str">
        <f t="shared" si="2"/>
        <v>не справился</v>
      </c>
      <c r="Y27" s="51">
        <f t="shared" si="3"/>
        <v>0</v>
      </c>
      <c r="Z27" s="51" t="str">
        <f t="shared" si="4"/>
        <v>не справился</v>
      </c>
      <c r="AA27" s="51">
        <f t="shared" si="5"/>
        <v>2</v>
      </c>
    </row>
    <row r="28" spans="1:27" ht="24" customHeight="1">
      <c r="A28" s="93"/>
      <c r="B28" s="89" t="s">
        <v>29</v>
      </c>
      <c r="C28" s="90" t="s">
        <v>52</v>
      </c>
      <c r="D28" s="91"/>
      <c r="E28" s="93">
        <v>1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50">
        <f t="shared" si="0"/>
        <v>0</v>
      </c>
      <c r="W28" s="51">
        <f t="shared" si="1"/>
        <v>0</v>
      </c>
      <c r="X28" s="51" t="str">
        <f t="shared" si="2"/>
        <v>не справился</v>
      </c>
      <c r="Y28" s="51">
        <f t="shared" si="3"/>
        <v>0</v>
      </c>
      <c r="Z28" s="51" t="str">
        <f t="shared" si="4"/>
        <v>не справился</v>
      </c>
      <c r="AA28" s="51">
        <f t="shared" si="5"/>
        <v>2</v>
      </c>
    </row>
    <row r="29" spans="1:27" ht="24" customHeight="1">
      <c r="A29" s="93"/>
      <c r="B29" s="89" t="s">
        <v>29</v>
      </c>
      <c r="C29" s="90" t="s">
        <v>52</v>
      </c>
      <c r="D29" s="91"/>
      <c r="E29" s="93">
        <v>1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50">
        <f t="shared" si="0"/>
        <v>0</v>
      </c>
      <c r="W29" s="51">
        <f t="shared" si="1"/>
        <v>0</v>
      </c>
      <c r="X29" s="51" t="str">
        <f t="shared" si="2"/>
        <v>не справился</v>
      </c>
      <c r="Y29" s="51">
        <f t="shared" si="3"/>
        <v>0</v>
      </c>
      <c r="Z29" s="51" t="str">
        <f t="shared" si="4"/>
        <v>не справился</v>
      </c>
      <c r="AA29" s="51">
        <f t="shared" si="5"/>
        <v>2</v>
      </c>
    </row>
    <row r="30" spans="1:27" ht="24" customHeight="1">
      <c r="A30" s="93"/>
      <c r="B30" s="89" t="s">
        <v>29</v>
      </c>
      <c r="C30" s="90" t="s">
        <v>52</v>
      </c>
      <c r="D30" s="91"/>
      <c r="E30" s="93">
        <v>1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50">
        <f t="shared" si="0"/>
        <v>0</v>
      </c>
      <c r="W30" s="51">
        <f t="shared" si="1"/>
        <v>0</v>
      </c>
      <c r="X30" s="51" t="str">
        <f t="shared" si="2"/>
        <v>не справился</v>
      </c>
      <c r="Y30" s="51">
        <f t="shared" si="3"/>
        <v>0</v>
      </c>
      <c r="Z30" s="51" t="str">
        <f t="shared" si="4"/>
        <v>не справился</v>
      </c>
      <c r="AA30" s="51">
        <f t="shared" si="5"/>
        <v>2</v>
      </c>
    </row>
    <row r="31" spans="1:27" ht="24" customHeight="1">
      <c r="A31" s="93"/>
      <c r="B31" s="89" t="s">
        <v>29</v>
      </c>
      <c r="C31" s="90" t="s">
        <v>52</v>
      </c>
      <c r="D31" s="91"/>
      <c r="E31" s="93">
        <v>1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50">
        <f t="shared" si="0"/>
        <v>0</v>
      </c>
      <c r="W31" s="51">
        <f t="shared" si="1"/>
        <v>0</v>
      </c>
      <c r="X31" s="51" t="str">
        <f t="shared" si="2"/>
        <v>не справился</v>
      </c>
      <c r="Y31" s="51">
        <f t="shared" si="3"/>
        <v>0</v>
      </c>
      <c r="Z31" s="51" t="str">
        <f t="shared" si="4"/>
        <v>не справился</v>
      </c>
      <c r="AA31" s="51">
        <f t="shared" si="5"/>
        <v>2</v>
      </c>
    </row>
    <row r="32" spans="1:27" ht="24" customHeight="1">
      <c r="A32" s="93"/>
      <c r="B32" s="89" t="s">
        <v>29</v>
      </c>
      <c r="C32" s="90" t="s">
        <v>52</v>
      </c>
      <c r="D32" s="91"/>
      <c r="E32" s="93">
        <v>1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50">
        <f t="shared" si="0"/>
        <v>0</v>
      </c>
      <c r="W32" s="51">
        <f t="shared" si="1"/>
        <v>0</v>
      </c>
      <c r="X32" s="51" t="str">
        <f t="shared" si="2"/>
        <v>не справился</v>
      </c>
      <c r="Y32" s="51">
        <f t="shared" si="3"/>
        <v>0</v>
      </c>
      <c r="Z32" s="51" t="str">
        <f t="shared" si="4"/>
        <v>не справился</v>
      </c>
      <c r="AA32" s="51">
        <f t="shared" si="5"/>
        <v>2</v>
      </c>
    </row>
    <row r="33" spans="1:27" ht="29.25" customHeight="1">
      <c r="A33" s="95"/>
      <c r="B33" s="107" t="s">
        <v>29</v>
      </c>
      <c r="C33" s="108" t="s">
        <v>52</v>
      </c>
      <c r="D33" s="96"/>
      <c r="E33" s="95">
        <v>1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50">
        <f t="shared" si="0"/>
        <v>0</v>
      </c>
      <c r="W33" s="51">
        <f t="shared" si="1"/>
        <v>0</v>
      </c>
      <c r="X33" s="51" t="str">
        <f t="shared" si="2"/>
        <v>не справился</v>
      </c>
      <c r="Y33" s="51">
        <f t="shared" si="3"/>
        <v>0</v>
      </c>
      <c r="Z33" s="51" t="str">
        <f t="shared" si="4"/>
        <v>не справился</v>
      </c>
      <c r="AA33" s="51">
        <f t="shared" si="5"/>
        <v>2</v>
      </c>
    </row>
    <row r="34" spans="1:27" s="48" customFormat="1" ht="12.75">
      <c r="A34" s="137" t="s">
        <v>87</v>
      </c>
      <c r="B34" s="138"/>
      <c r="C34" s="138"/>
      <c r="D34" s="103">
        <v>28</v>
      </c>
      <c r="E34" s="104"/>
      <c r="F34" s="105">
        <f>SUM(F6:F33)</f>
        <v>0</v>
      </c>
      <c r="G34" s="105">
        <f aca="true" t="shared" si="6" ref="G34:U34">SUM(G6:G33)</f>
        <v>0</v>
      </c>
      <c r="H34" s="105">
        <f t="shared" si="6"/>
        <v>0</v>
      </c>
      <c r="I34" s="105">
        <f t="shared" si="6"/>
        <v>0</v>
      </c>
      <c r="J34" s="105">
        <f t="shared" si="6"/>
        <v>0</v>
      </c>
      <c r="K34" s="105">
        <f t="shared" si="6"/>
        <v>0</v>
      </c>
      <c r="L34" s="105">
        <f t="shared" si="6"/>
        <v>0</v>
      </c>
      <c r="M34" s="105">
        <f t="shared" si="6"/>
        <v>0</v>
      </c>
      <c r="N34" s="105">
        <f t="shared" si="6"/>
        <v>0</v>
      </c>
      <c r="O34" s="105">
        <f t="shared" si="6"/>
        <v>0</v>
      </c>
      <c r="P34" s="105">
        <f t="shared" si="6"/>
        <v>0</v>
      </c>
      <c r="Q34" s="105">
        <f t="shared" si="6"/>
        <v>0</v>
      </c>
      <c r="R34" s="105">
        <f t="shared" si="6"/>
        <v>0</v>
      </c>
      <c r="S34" s="105">
        <f t="shared" si="6"/>
        <v>0</v>
      </c>
      <c r="T34" s="105">
        <f t="shared" si="6"/>
        <v>0</v>
      </c>
      <c r="U34" s="105">
        <f t="shared" si="6"/>
        <v>0</v>
      </c>
      <c r="V34" s="73"/>
      <c r="W34" s="150" t="s">
        <v>94</v>
      </c>
      <c r="X34" s="151"/>
      <c r="Y34" s="151"/>
      <c r="Z34" s="151"/>
      <c r="AA34" s="151"/>
    </row>
    <row r="35" spans="1:27" s="48" customFormat="1" ht="12.75">
      <c r="A35" s="101"/>
      <c r="B35" s="102"/>
      <c r="C35" s="102"/>
      <c r="D35" s="103"/>
      <c r="E35" s="104"/>
      <c r="F35" s="110">
        <f>$D34</f>
        <v>28</v>
      </c>
      <c r="G35" s="110">
        <f aca="true" t="shared" si="7" ref="G35:T35">$D34</f>
        <v>28</v>
      </c>
      <c r="H35" s="110">
        <f t="shared" si="7"/>
        <v>28</v>
      </c>
      <c r="I35" s="110">
        <f t="shared" si="7"/>
        <v>28</v>
      </c>
      <c r="J35" s="110">
        <f t="shared" si="7"/>
        <v>28</v>
      </c>
      <c r="K35" s="110">
        <f t="shared" si="7"/>
        <v>28</v>
      </c>
      <c r="L35" s="110">
        <f t="shared" si="7"/>
        <v>28</v>
      </c>
      <c r="M35" s="110">
        <f t="shared" si="7"/>
        <v>28</v>
      </c>
      <c r="N35" s="110">
        <f t="shared" si="7"/>
        <v>28</v>
      </c>
      <c r="O35" s="110">
        <f t="shared" si="7"/>
        <v>28</v>
      </c>
      <c r="P35" s="110">
        <f t="shared" si="7"/>
        <v>28</v>
      </c>
      <c r="Q35" s="110">
        <f t="shared" si="7"/>
        <v>28</v>
      </c>
      <c r="R35" s="110">
        <f t="shared" si="7"/>
        <v>28</v>
      </c>
      <c r="S35" s="110">
        <f t="shared" si="7"/>
        <v>28</v>
      </c>
      <c r="T35" s="110">
        <f t="shared" si="7"/>
        <v>28</v>
      </c>
      <c r="U35" s="110">
        <f>$D34*2</f>
        <v>56</v>
      </c>
      <c r="V35" s="73"/>
      <c r="W35" s="141" t="s">
        <v>95</v>
      </c>
      <c r="X35" s="142"/>
      <c r="Y35" s="142"/>
      <c r="Z35" s="142"/>
      <c r="AA35" s="142"/>
    </row>
    <row r="36" spans="1:27" s="48" customFormat="1" ht="12.75" customHeight="1">
      <c r="A36" s="134" t="s">
        <v>18</v>
      </c>
      <c r="B36" s="135"/>
      <c r="C36" s="135"/>
      <c r="D36" s="136"/>
      <c r="E36" s="106"/>
      <c r="F36" s="111">
        <f>F34/F35</f>
        <v>0</v>
      </c>
      <c r="G36" s="111">
        <f aca="true" t="shared" si="8" ref="G36:U36">G34/G35</f>
        <v>0</v>
      </c>
      <c r="H36" s="111">
        <f t="shared" si="8"/>
        <v>0</v>
      </c>
      <c r="I36" s="111">
        <f t="shared" si="8"/>
        <v>0</v>
      </c>
      <c r="J36" s="111">
        <f t="shared" si="8"/>
        <v>0</v>
      </c>
      <c r="K36" s="111">
        <f t="shared" si="8"/>
        <v>0</v>
      </c>
      <c r="L36" s="111">
        <f t="shared" si="8"/>
        <v>0</v>
      </c>
      <c r="M36" s="111">
        <f t="shared" si="8"/>
        <v>0</v>
      </c>
      <c r="N36" s="111">
        <f t="shared" si="8"/>
        <v>0</v>
      </c>
      <c r="O36" s="111">
        <f t="shared" si="8"/>
        <v>0</v>
      </c>
      <c r="P36" s="111">
        <f t="shared" si="8"/>
        <v>0</v>
      </c>
      <c r="Q36" s="111">
        <f t="shared" si="8"/>
        <v>0</v>
      </c>
      <c r="R36" s="111">
        <f t="shared" si="8"/>
        <v>0</v>
      </c>
      <c r="S36" s="111">
        <f t="shared" si="8"/>
        <v>0</v>
      </c>
      <c r="T36" s="111">
        <f t="shared" si="8"/>
        <v>0</v>
      </c>
      <c r="U36" s="111">
        <f t="shared" si="8"/>
        <v>0</v>
      </c>
      <c r="V36" s="73"/>
      <c r="W36" s="74"/>
      <c r="X36" s="74"/>
      <c r="Y36" s="74"/>
      <c r="Z36" s="75"/>
      <c r="AA36" s="76"/>
    </row>
    <row r="37" spans="6:22" ht="12.75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"/>
    </row>
    <row r="38" spans="15:27" ht="12.75" customHeight="1">
      <c r="O38" s="34"/>
      <c r="P38" s="34"/>
      <c r="Q38" s="34"/>
      <c r="R38" s="34"/>
      <c r="S38" s="34"/>
      <c r="T38" s="155" t="s">
        <v>3</v>
      </c>
      <c r="U38" s="155"/>
      <c r="V38" s="155"/>
      <c r="W38" s="55" t="s">
        <v>14</v>
      </c>
      <c r="X38" s="55"/>
      <c r="Y38" s="55"/>
      <c r="Z38" s="55"/>
      <c r="AA38" s="56" t="s">
        <v>4</v>
      </c>
    </row>
    <row r="39" spans="15:27" ht="12.75" customHeight="1">
      <c r="O39" s="34"/>
      <c r="P39" s="34"/>
      <c r="Q39" s="34"/>
      <c r="R39" s="34"/>
      <c r="S39" s="34"/>
      <c r="T39" s="156" t="s">
        <v>5</v>
      </c>
      <c r="U39" s="156"/>
      <c r="V39" s="156"/>
      <c r="W39" s="56">
        <f>COUNTIF(V6:V33,"&gt;=10")</f>
        <v>0</v>
      </c>
      <c r="X39" s="56"/>
      <c r="Y39" s="56"/>
      <c r="Z39" s="56"/>
      <c r="AA39" s="57"/>
    </row>
    <row r="40" spans="15:27" ht="12.75" customHeight="1">
      <c r="O40" s="34"/>
      <c r="P40" s="34"/>
      <c r="Q40" s="34"/>
      <c r="R40" s="34"/>
      <c r="S40" s="34"/>
      <c r="T40" s="157" t="s">
        <v>6</v>
      </c>
      <c r="U40" s="157"/>
      <c r="V40" s="157"/>
      <c r="W40" s="56">
        <f>D34-W39</f>
        <v>28</v>
      </c>
      <c r="X40" s="56"/>
      <c r="Y40" s="56"/>
      <c r="Z40" s="56"/>
      <c r="AA40" s="57"/>
    </row>
    <row r="41" spans="6:22" ht="12.75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"/>
    </row>
    <row r="42" spans="15:27" ht="12.75" customHeight="1">
      <c r="O42" s="35"/>
      <c r="P42" s="35"/>
      <c r="Q42" s="35"/>
      <c r="R42" s="35"/>
      <c r="S42" s="36"/>
      <c r="T42" s="159" t="s">
        <v>19</v>
      </c>
      <c r="U42" s="159"/>
      <c r="V42" s="159"/>
      <c r="W42" s="55" t="s">
        <v>14</v>
      </c>
      <c r="X42" s="55"/>
      <c r="Y42" s="55"/>
      <c r="Z42" s="55"/>
      <c r="AA42" s="58" t="s">
        <v>4</v>
      </c>
    </row>
    <row r="43" spans="15:27" ht="12.75" customHeight="1">
      <c r="O43" s="28"/>
      <c r="P43" s="28"/>
      <c r="Q43" s="28"/>
      <c r="R43" s="28"/>
      <c r="S43" s="37"/>
      <c r="T43" s="158" t="s">
        <v>20</v>
      </c>
      <c r="U43" s="158"/>
      <c r="V43" s="158"/>
      <c r="W43" s="64">
        <f>COUNTIF(V6:V33,"&lt;10")</f>
        <v>28</v>
      </c>
      <c r="X43" s="64"/>
      <c r="Y43" s="57"/>
      <c r="Z43" s="57"/>
      <c r="AA43" s="58"/>
    </row>
    <row r="44" spans="15:27" ht="12.75" customHeight="1">
      <c r="O44" s="28"/>
      <c r="P44" s="28"/>
      <c r="Q44" s="28"/>
      <c r="R44" s="28"/>
      <c r="S44" s="37"/>
      <c r="T44" s="158" t="s">
        <v>21</v>
      </c>
      <c r="U44" s="158"/>
      <c r="V44" s="158"/>
      <c r="W44" s="64">
        <f>COUNTIF(V6:V33,"&lt;12")-W43</f>
        <v>0</v>
      </c>
      <c r="X44" s="64"/>
      <c r="Y44" s="57"/>
      <c r="Z44" s="57"/>
      <c r="AA44" s="58"/>
    </row>
    <row r="45" spans="15:27" ht="12.75" customHeight="1">
      <c r="O45" s="28"/>
      <c r="P45" s="28"/>
      <c r="Q45" s="28"/>
      <c r="R45" s="28"/>
      <c r="S45" s="37"/>
      <c r="T45" s="158" t="s">
        <v>22</v>
      </c>
      <c r="U45" s="158"/>
      <c r="V45" s="158"/>
      <c r="W45" s="64">
        <f>COUNTIF(V6:V33,"&gt;=12")-W46</f>
        <v>0</v>
      </c>
      <c r="X45" s="64"/>
      <c r="Y45" s="57"/>
      <c r="Z45" s="57"/>
      <c r="AA45" s="58"/>
    </row>
    <row r="46" spans="15:27" ht="12.75" customHeight="1">
      <c r="O46" s="28"/>
      <c r="P46" s="28"/>
      <c r="Q46" s="28"/>
      <c r="R46" s="28"/>
      <c r="S46" s="37"/>
      <c r="T46" s="158" t="s">
        <v>23</v>
      </c>
      <c r="U46" s="158"/>
      <c r="V46" s="158"/>
      <c r="W46" s="64">
        <f>COUNTIF(V6:V33,"&gt;=17")</f>
        <v>0</v>
      </c>
      <c r="X46" s="64"/>
      <c r="Y46" s="57"/>
      <c r="Z46" s="57"/>
      <c r="AA46" s="58"/>
    </row>
    <row r="47" spans="15:27" ht="12.75" customHeight="1">
      <c r="O47" s="28"/>
      <c r="P47" s="28"/>
      <c r="Q47" s="28"/>
      <c r="R47" s="28"/>
      <c r="S47" s="37"/>
      <c r="T47" s="158" t="s">
        <v>24</v>
      </c>
      <c r="U47" s="158"/>
      <c r="V47" s="158"/>
      <c r="W47" s="65">
        <f>SUM(W45:W46)</f>
        <v>0</v>
      </c>
      <c r="X47" s="65"/>
      <c r="Y47" s="62"/>
      <c r="Z47" s="62"/>
      <c r="AA47" s="58"/>
    </row>
  </sheetData>
  <sheetProtection sheet="1"/>
  <mergeCells count="43">
    <mergeCell ref="A34:C34"/>
    <mergeCell ref="W34:AA34"/>
    <mergeCell ref="W35:AA35"/>
    <mergeCell ref="A36:D36"/>
    <mergeCell ref="Y1:Z4"/>
    <mergeCell ref="AA1:AA4"/>
    <mergeCell ref="A1:A4"/>
    <mergeCell ref="B1:B4"/>
    <mergeCell ref="C1:C4"/>
    <mergeCell ref="D1:D4"/>
    <mergeCell ref="E1:E4"/>
    <mergeCell ref="F1:U1"/>
    <mergeCell ref="I3:I4"/>
    <mergeCell ref="J3:K3"/>
    <mergeCell ref="F2:H2"/>
    <mergeCell ref="I2:K2"/>
    <mergeCell ref="H3:H4"/>
    <mergeCell ref="W1:X4"/>
    <mergeCell ref="L2:N2"/>
    <mergeCell ref="O2:R2"/>
    <mergeCell ref="S2:U2"/>
    <mergeCell ref="F3:F4"/>
    <mergeCell ref="L3:L4"/>
    <mergeCell ref="M3:M4"/>
    <mergeCell ref="N3:N4"/>
    <mergeCell ref="O3:O4"/>
    <mergeCell ref="G3:G4"/>
    <mergeCell ref="V1:V4"/>
    <mergeCell ref="P3:P4"/>
    <mergeCell ref="Q3:Q4"/>
    <mergeCell ref="R3:R4"/>
    <mergeCell ref="S3:S4"/>
    <mergeCell ref="T3:T4"/>
    <mergeCell ref="U3:U4"/>
    <mergeCell ref="T38:V38"/>
    <mergeCell ref="T39:V39"/>
    <mergeCell ref="T40:V40"/>
    <mergeCell ref="T46:V46"/>
    <mergeCell ref="T47:V47"/>
    <mergeCell ref="T43:V43"/>
    <mergeCell ref="T44:V44"/>
    <mergeCell ref="T45:V45"/>
    <mergeCell ref="T42:V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M7" sqref="M7"/>
    </sheetView>
  </sheetViews>
  <sheetFormatPr defaultColWidth="17.140625" defaultRowHeight="12.75" customHeight="1"/>
  <cols>
    <col min="1" max="1" width="16.28125" style="1" customWidth="1"/>
    <col min="2" max="2" width="10.57421875" style="1" customWidth="1"/>
    <col min="3" max="3" width="5.8515625" style="1" customWidth="1"/>
    <col min="4" max="4" width="21.28125" style="1" customWidth="1"/>
    <col min="5" max="5" width="9.00390625" style="1" hidden="1" customWidth="1"/>
    <col min="6" max="6" width="5.00390625" style="3" customWidth="1"/>
    <col min="7" max="7" width="4.28125" style="3" customWidth="1"/>
    <col min="8" max="8" width="5.28125" style="3" customWidth="1"/>
    <col min="9" max="9" width="5.140625" style="3" customWidth="1"/>
    <col min="10" max="10" width="7.00390625" style="3" customWidth="1"/>
    <col min="11" max="11" width="9.00390625" style="3" customWidth="1"/>
    <col min="12" max="12" width="5.140625" style="3" customWidth="1"/>
    <col min="13" max="13" width="6.8515625" style="3" customWidth="1"/>
    <col min="14" max="14" width="5.140625" style="3" customWidth="1"/>
    <col min="15" max="15" width="7.140625" style="3" customWidth="1"/>
    <col min="16" max="16" width="5.140625" style="3" customWidth="1"/>
    <col min="17" max="17" width="4.7109375" style="3" customWidth="1"/>
    <col min="18" max="18" width="5.140625" style="3" customWidth="1"/>
    <col min="19" max="19" width="6.57421875" style="3" customWidth="1"/>
    <col min="20" max="20" width="4.28125" style="3" customWidth="1"/>
    <col min="21" max="21" width="6.00390625" style="3" customWidth="1"/>
    <col min="22" max="22" width="10.140625" style="48" customWidth="1"/>
    <col min="23" max="23" width="7.28125" style="48" customWidth="1"/>
    <col min="24" max="24" width="13.00390625" style="48" customWidth="1"/>
    <col min="25" max="25" width="8.140625" style="48" customWidth="1"/>
    <col min="26" max="26" width="13.00390625" style="48" customWidth="1"/>
    <col min="27" max="27" width="14.28125" style="48" customWidth="1"/>
    <col min="28" max="16384" width="17.140625" style="3" customWidth="1"/>
  </cols>
  <sheetData>
    <row r="1" spans="1:27" ht="12.75" customHeight="1">
      <c r="A1" s="170" t="s">
        <v>8</v>
      </c>
      <c r="B1" s="173" t="s">
        <v>11</v>
      </c>
      <c r="C1" s="173" t="s">
        <v>9</v>
      </c>
      <c r="D1" s="173" t="s">
        <v>10</v>
      </c>
      <c r="E1" s="174" t="s">
        <v>1</v>
      </c>
      <c r="F1" s="174" t="s">
        <v>13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60" t="s">
        <v>2</v>
      </c>
      <c r="W1" s="164" t="s">
        <v>67</v>
      </c>
      <c r="X1" s="165"/>
      <c r="Y1" s="164" t="s">
        <v>68</v>
      </c>
      <c r="Z1" s="165"/>
      <c r="AA1" s="160" t="s">
        <v>12</v>
      </c>
    </row>
    <row r="2" spans="1:27" ht="22.5" customHeight="1">
      <c r="A2" s="171"/>
      <c r="B2" s="173"/>
      <c r="C2" s="173"/>
      <c r="D2" s="173"/>
      <c r="E2" s="174"/>
      <c r="F2" s="163" t="s">
        <v>30</v>
      </c>
      <c r="G2" s="163"/>
      <c r="H2" s="163"/>
      <c r="I2" s="163" t="s">
        <v>35</v>
      </c>
      <c r="J2" s="163"/>
      <c r="K2" s="163"/>
      <c r="L2" s="163" t="s">
        <v>31</v>
      </c>
      <c r="M2" s="163"/>
      <c r="N2" s="163"/>
      <c r="O2" s="163" t="s">
        <v>32</v>
      </c>
      <c r="P2" s="163"/>
      <c r="Q2" s="163"/>
      <c r="R2" s="163"/>
      <c r="S2" s="163" t="s">
        <v>33</v>
      </c>
      <c r="T2" s="163"/>
      <c r="U2" s="163"/>
      <c r="V2" s="160"/>
      <c r="W2" s="166"/>
      <c r="X2" s="167"/>
      <c r="Y2" s="166"/>
      <c r="Z2" s="167"/>
      <c r="AA2" s="160"/>
    </row>
    <row r="3" spans="1:27" ht="66.75" customHeight="1">
      <c r="A3" s="171"/>
      <c r="B3" s="173"/>
      <c r="C3" s="173"/>
      <c r="D3" s="173"/>
      <c r="E3" s="174"/>
      <c r="F3" s="162" t="s">
        <v>38</v>
      </c>
      <c r="G3" s="162" t="s">
        <v>39</v>
      </c>
      <c r="H3" s="162" t="s">
        <v>40</v>
      </c>
      <c r="I3" s="162" t="s">
        <v>41</v>
      </c>
      <c r="J3" s="163" t="s">
        <v>36</v>
      </c>
      <c r="K3" s="163"/>
      <c r="L3" s="162" t="s">
        <v>43</v>
      </c>
      <c r="M3" s="162" t="s">
        <v>44</v>
      </c>
      <c r="N3" s="162" t="s">
        <v>45</v>
      </c>
      <c r="O3" s="161" t="s">
        <v>54</v>
      </c>
      <c r="P3" s="161" t="s">
        <v>55</v>
      </c>
      <c r="Q3" s="161" t="s">
        <v>56</v>
      </c>
      <c r="R3" s="161" t="s">
        <v>57</v>
      </c>
      <c r="S3" s="161" t="s">
        <v>58</v>
      </c>
      <c r="T3" s="161" t="s">
        <v>59</v>
      </c>
      <c r="U3" s="161" t="s">
        <v>60</v>
      </c>
      <c r="V3" s="160"/>
      <c r="W3" s="166"/>
      <c r="X3" s="167"/>
      <c r="Y3" s="166"/>
      <c r="Z3" s="167"/>
      <c r="AA3" s="160"/>
    </row>
    <row r="4" spans="1:27" ht="144" customHeight="1">
      <c r="A4" s="172"/>
      <c r="B4" s="173"/>
      <c r="C4" s="173"/>
      <c r="D4" s="173"/>
      <c r="E4" s="174"/>
      <c r="F4" s="162"/>
      <c r="G4" s="162"/>
      <c r="H4" s="162"/>
      <c r="I4" s="162"/>
      <c r="J4" s="88" t="s">
        <v>42</v>
      </c>
      <c r="K4" s="87" t="s">
        <v>49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0"/>
      <c r="W4" s="168"/>
      <c r="X4" s="169"/>
      <c r="Y4" s="168"/>
      <c r="Z4" s="169"/>
      <c r="AA4" s="160"/>
    </row>
    <row r="5" spans="1:27" s="48" customFormat="1" ht="51.75" customHeight="1">
      <c r="A5" s="79"/>
      <c r="B5" s="80"/>
      <c r="C5" s="80"/>
      <c r="D5" s="81"/>
      <c r="E5" s="80"/>
      <c r="F5" s="82" t="s">
        <v>69</v>
      </c>
      <c r="G5" s="82" t="s">
        <v>69</v>
      </c>
      <c r="H5" s="82" t="s">
        <v>69</v>
      </c>
      <c r="I5" s="82" t="s">
        <v>69</v>
      </c>
      <c r="J5" s="82" t="s">
        <v>69</v>
      </c>
      <c r="K5" s="82" t="s">
        <v>69</v>
      </c>
      <c r="L5" s="82" t="s">
        <v>69</v>
      </c>
      <c r="M5" s="82" t="s">
        <v>69</v>
      </c>
      <c r="N5" s="82" t="s">
        <v>69</v>
      </c>
      <c r="O5" s="82" t="s">
        <v>69</v>
      </c>
      <c r="P5" s="82" t="s">
        <v>69</v>
      </c>
      <c r="Q5" s="82" t="s">
        <v>69</v>
      </c>
      <c r="R5" s="82" t="s">
        <v>69</v>
      </c>
      <c r="S5" s="82" t="s">
        <v>69</v>
      </c>
      <c r="T5" s="82" t="s">
        <v>69</v>
      </c>
      <c r="U5" s="82" t="s">
        <v>70</v>
      </c>
      <c r="V5" s="49"/>
      <c r="W5" s="49"/>
      <c r="X5" s="49"/>
      <c r="Y5" s="49"/>
      <c r="Z5" s="49"/>
      <c r="AA5" s="49"/>
    </row>
    <row r="6" spans="1:27" ht="24" customHeight="1">
      <c r="A6" s="89"/>
      <c r="B6" s="89" t="s">
        <v>29</v>
      </c>
      <c r="C6" s="90" t="s">
        <v>53</v>
      </c>
      <c r="D6" s="91"/>
      <c r="E6" s="89">
        <v>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50">
        <f>SUM(F6:U6)</f>
        <v>0</v>
      </c>
      <c r="W6" s="51">
        <f>V6-H6-K6-T6-U6</f>
        <v>0</v>
      </c>
      <c r="X6" s="51" t="str">
        <f>IF(W6&gt;9,"справился","не справился")</f>
        <v>не справился</v>
      </c>
      <c r="Y6" s="51">
        <f>H6+K6+T6+U6</f>
        <v>0</v>
      </c>
      <c r="Z6" s="51" t="str">
        <f>IF(Y6&gt;=4,"справился","не справился")</f>
        <v>не справился</v>
      </c>
      <c r="AA6" s="51">
        <f>IF(V6&gt;16,5,IF(V6&gt;11,4,IF(V6&gt;9,3,2)))</f>
        <v>2</v>
      </c>
    </row>
    <row r="7" spans="1:27" ht="24" customHeight="1">
      <c r="A7" s="93"/>
      <c r="B7" s="89" t="s">
        <v>29</v>
      </c>
      <c r="C7" s="90" t="s">
        <v>53</v>
      </c>
      <c r="D7" s="91"/>
      <c r="E7" s="93">
        <v>2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50">
        <f aca="true" t="shared" si="0" ref="V7:V33">SUM(F7:U7)</f>
        <v>0</v>
      </c>
      <c r="W7" s="51">
        <f aca="true" t="shared" si="1" ref="W7:W33">V7-H7-K7-T7-U7</f>
        <v>0</v>
      </c>
      <c r="X7" s="51" t="str">
        <f aca="true" t="shared" si="2" ref="X7:X33">IF(W7&gt;9,"справился","не справился")</f>
        <v>не справился</v>
      </c>
      <c r="Y7" s="51">
        <f aca="true" t="shared" si="3" ref="Y7:Y33">H7+K7+T7+U7</f>
        <v>0</v>
      </c>
      <c r="Z7" s="51" t="str">
        <f aca="true" t="shared" si="4" ref="Z7:Z33">IF(Y7&gt;=4,"справился","не справился")</f>
        <v>не справился</v>
      </c>
      <c r="AA7" s="51">
        <f aca="true" t="shared" si="5" ref="AA7:AA33">IF(V7&gt;16,5,IF(V7&gt;11,4,IF(V7&gt;9,3,2)))</f>
        <v>2</v>
      </c>
    </row>
    <row r="8" spans="1:27" ht="24" customHeight="1">
      <c r="A8" s="93"/>
      <c r="B8" s="89" t="s">
        <v>29</v>
      </c>
      <c r="C8" s="90" t="s">
        <v>53</v>
      </c>
      <c r="D8" s="91"/>
      <c r="E8" s="93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50">
        <f t="shared" si="0"/>
        <v>0</v>
      </c>
      <c r="W8" s="51">
        <f t="shared" si="1"/>
        <v>0</v>
      </c>
      <c r="X8" s="51" t="str">
        <f t="shared" si="2"/>
        <v>не справился</v>
      </c>
      <c r="Y8" s="51">
        <f t="shared" si="3"/>
        <v>0</v>
      </c>
      <c r="Z8" s="51" t="str">
        <f t="shared" si="4"/>
        <v>не справился</v>
      </c>
      <c r="AA8" s="51">
        <f t="shared" si="5"/>
        <v>2</v>
      </c>
    </row>
    <row r="9" spans="1:27" ht="24" customHeight="1">
      <c r="A9" s="93"/>
      <c r="B9" s="89" t="s">
        <v>29</v>
      </c>
      <c r="C9" s="90" t="s">
        <v>53</v>
      </c>
      <c r="D9" s="91"/>
      <c r="E9" s="93">
        <v>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50">
        <f t="shared" si="0"/>
        <v>0</v>
      </c>
      <c r="W9" s="51">
        <f t="shared" si="1"/>
        <v>0</v>
      </c>
      <c r="X9" s="51" t="str">
        <f t="shared" si="2"/>
        <v>не справился</v>
      </c>
      <c r="Y9" s="51">
        <f t="shared" si="3"/>
        <v>0</v>
      </c>
      <c r="Z9" s="51" t="str">
        <f t="shared" si="4"/>
        <v>не справился</v>
      </c>
      <c r="AA9" s="51">
        <f t="shared" si="5"/>
        <v>2</v>
      </c>
    </row>
    <row r="10" spans="1:27" ht="24" customHeight="1">
      <c r="A10" s="93"/>
      <c r="B10" s="89" t="s">
        <v>29</v>
      </c>
      <c r="C10" s="90" t="s">
        <v>53</v>
      </c>
      <c r="D10" s="91"/>
      <c r="E10" s="93">
        <v>2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50">
        <f t="shared" si="0"/>
        <v>0</v>
      </c>
      <c r="W10" s="51">
        <f t="shared" si="1"/>
        <v>0</v>
      </c>
      <c r="X10" s="51" t="str">
        <f t="shared" si="2"/>
        <v>не справился</v>
      </c>
      <c r="Y10" s="51">
        <f t="shared" si="3"/>
        <v>0</v>
      </c>
      <c r="Z10" s="51" t="str">
        <f t="shared" si="4"/>
        <v>не справился</v>
      </c>
      <c r="AA10" s="51">
        <f t="shared" si="5"/>
        <v>2</v>
      </c>
    </row>
    <row r="11" spans="1:27" ht="24" customHeight="1">
      <c r="A11" s="93"/>
      <c r="B11" s="89" t="s">
        <v>29</v>
      </c>
      <c r="C11" s="90" t="s">
        <v>53</v>
      </c>
      <c r="D11" s="91"/>
      <c r="E11" s="93">
        <v>2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50">
        <f t="shared" si="0"/>
        <v>0</v>
      </c>
      <c r="W11" s="51">
        <f t="shared" si="1"/>
        <v>0</v>
      </c>
      <c r="X11" s="51" t="str">
        <f t="shared" si="2"/>
        <v>не справился</v>
      </c>
      <c r="Y11" s="51">
        <f t="shared" si="3"/>
        <v>0</v>
      </c>
      <c r="Z11" s="51" t="str">
        <f t="shared" si="4"/>
        <v>не справился</v>
      </c>
      <c r="AA11" s="51">
        <f t="shared" si="5"/>
        <v>2</v>
      </c>
    </row>
    <row r="12" spans="1:27" ht="24" customHeight="1">
      <c r="A12" s="93"/>
      <c r="B12" s="89" t="s">
        <v>29</v>
      </c>
      <c r="C12" s="90" t="s">
        <v>53</v>
      </c>
      <c r="D12" s="91"/>
      <c r="E12" s="93">
        <v>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50">
        <f t="shared" si="0"/>
        <v>0</v>
      </c>
      <c r="W12" s="51">
        <f t="shared" si="1"/>
        <v>0</v>
      </c>
      <c r="X12" s="51" t="str">
        <f t="shared" si="2"/>
        <v>не справился</v>
      </c>
      <c r="Y12" s="51">
        <f t="shared" si="3"/>
        <v>0</v>
      </c>
      <c r="Z12" s="51" t="str">
        <f t="shared" si="4"/>
        <v>не справился</v>
      </c>
      <c r="AA12" s="51">
        <f t="shared" si="5"/>
        <v>2</v>
      </c>
    </row>
    <row r="13" spans="1:27" ht="24" customHeight="1">
      <c r="A13" s="93"/>
      <c r="B13" s="89" t="s">
        <v>29</v>
      </c>
      <c r="C13" s="90" t="s">
        <v>53</v>
      </c>
      <c r="D13" s="91"/>
      <c r="E13" s="93">
        <v>2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0">
        <f t="shared" si="0"/>
        <v>0</v>
      </c>
      <c r="W13" s="51">
        <f t="shared" si="1"/>
        <v>0</v>
      </c>
      <c r="X13" s="51" t="str">
        <f t="shared" si="2"/>
        <v>не справился</v>
      </c>
      <c r="Y13" s="51">
        <f t="shared" si="3"/>
        <v>0</v>
      </c>
      <c r="Z13" s="51" t="str">
        <f t="shared" si="4"/>
        <v>не справился</v>
      </c>
      <c r="AA13" s="51">
        <f t="shared" si="5"/>
        <v>2</v>
      </c>
    </row>
    <row r="14" spans="1:27" ht="24" customHeight="1">
      <c r="A14" s="93"/>
      <c r="B14" s="89" t="s">
        <v>29</v>
      </c>
      <c r="C14" s="90" t="s">
        <v>53</v>
      </c>
      <c r="D14" s="91"/>
      <c r="E14" s="93">
        <v>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50">
        <f t="shared" si="0"/>
        <v>0</v>
      </c>
      <c r="W14" s="51">
        <f t="shared" si="1"/>
        <v>0</v>
      </c>
      <c r="X14" s="51" t="str">
        <f t="shared" si="2"/>
        <v>не справился</v>
      </c>
      <c r="Y14" s="51">
        <f t="shared" si="3"/>
        <v>0</v>
      </c>
      <c r="Z14" s="51" t="str">
        <f t="shared" si="4"/>
        <v>не справился</v>
      </c>
      <c r="AA14" s="51">
        <f t="shared" si="5"/>
        <v>2</v>
      </c>
    </row>
    <row r="15" spans="1:27" ht="24" customHeight="1">
      <c r="A15" s="93"/>
      <c r="B15" s="89" t="s">
        <v>29</v>
      </c>
      <c r="C15" s="90" t="s">
        <v>53</v>
      </c>
      <c r="D15" s="91"/>
      <c r="E15" s="93">
        <v>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50">
        <f t="shared" si="0"/>
        <v>0</v>
      </c>
      <c r="W15" s="51">
        <f t="shared" si="1"/>
        <v>0</v>
      </c>
      <c r="X15" s="51" t="str">
        <f t="shared" si="2"/>
        <v>не справился</v>
      </c>
      <c r="Y15" s="51">
        <f t="shared" si="3"/>
        <v>0</v>
      </c>
      <c r="Z15" s="51" t="str">
        <f t="shared" si="4"/>
        <v>не справился</v>
      </c>
      <c r="AA15" s="51">
        <f t="shared" si="5"/>
        <v>2</v>
      </c>
    </row>
    <row r="16" spans="1:27" ht="24" customHeight="1">
      <c r="A16" s="93"/>
      <c r="B16" s="89" t="s">
        <v>29</v>
      </c>
      <c r="C16" s="90" t="s">
        <v>53</v>
      </c>
      <c r="D16" s="91"/>
      <c r="E16" s="93">
        <v>2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50">
        <f t="shared" si="0"/>
        <v>0</v>
      </c>
      <c r="W16" s="51">
        <f t="shared" si="1"/>
        <v>0</v>
      </c>
      <c r="X16" s="51" t="str">
        <f t="shared" si="2"/>
        <v>не справился</v>
      </c>
      <c r="Y16" s="51">
        <f t="shared" si="3"/>
        <v>0</v>
      </c>
      <c r="Z16" s="51" t="str">
        <f t="shared" si="4"/>
        <v>не справился</v>
      </c>
      <c r="AA16" s="51">
        <f t="shared" si="5"/>
        <v>2</v>
      </c>
    </row>
    <row r="17" spans="1:27" ht="24" customHeight="1">
      <c r="A17" s="93"/>
      <c r="B17" s="89" t="s">
        <v>29</v>
      </c>
      <c r="C17" s="90" t="s">
        <v>53</v>
      </c>
      <c r="D17" s="91"/>
      <c r="E17" s="93">
        <v>2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50">
        <f t="shared" si="0"/>
        <v>0</v>
      </c>
      <c r="W17" s="51">
        <f t="shared" si="1"/>
        <v>0</v>
      </c>
      <c r="X17" s="51" t="str">
        <f t="shared" si="2"/>
        <v>не справился</v>
      </c>
      <c r="Y17" s="51">
        <f t="shared" si="3"/>
        <v>0</v>
      </c>
      <c r="Z17" s="51" t="str">
        <f t="shared" si="4"/>
        <v>не справился</v>
      </c>
      <c r="AA17" s="51">
        <f t="shared" si="5"/>
        <v>2</v>
      </c>
    </row>
    <row r="18" spans="1:27" ht="24" customHeight="1">
      <c r="A18" s="93"/>
      <c r="B18" s="89" t="s">
        <v>29</v>
      </c>
      <c r="C18" s="90" t="s">
        <v>53</v>
      </c>
      <c r="D18" s="91"/>
      <c r="E18" s="93">
        <v>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50">
        <f t="shared" si="0"/>
        <v>0</v>
      </c>
      <c r="W18" s="51">
        <f t="shared" si="1"/>
        <v>0</v>
      </c>
      <c r="X18" s="51" t="str">
        <f t="shared" si="2"/>
        <v>не справился</v>
      </c>
      <c r="Y18" s="51">
        <f t="shared" si="3"/>
        <v>0</v>
      </c>
      <c r="Z18" s="51" t="str">
        <f t="shared" si="4"/>
        <v>не справился</v>
      </c>
      <c r="AA18" s="51">
        <f t="shared" si="5"/>
        <v>2</v>
      </c>
    </row>
    <row r="19" spans="1:27" ht="24" customHeight="1">
      <c r="A19" s="93"/>
      <c r="B19" s="89" t="s">
        <v>29</v>
      </c>
      <c r="C19" s="90" t="s">
        <v>53</v>
      </c>
      <c r="D19" s="91"/>
      <c r="E19" s="93">
        <v>2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50">
        <f t="shared" si="0"/>
        <v>0</v>
      </c>
      <c r="W19" s="51">
        <f t="shared" si="1"/>
        <v>0</v>
      </c>
      <c r="X19" s="51" t="str">
        <f t="shared" si="2"/>
        <v>не справился</v>
      </c>
      <c r="Y19" s="51">
        <f t="shared" si="3"/>
        <v>0</v>
      </c>
      <c r="Z19" s="51" t="str">
        <f t="shared" si="4"/>
        <v>не справился</v>
      </c>
      <c r="AA19" s="51">
        <f t="shared" si="5"/>
        <v>2</v>
      </c>
    </row>
    <row r="20" spans="1:27" ht="24" customHeight="1">
      <c r="A20" s="93"/>
      <c r="B20" s="89" t="s">
        <v>29</v>
      </c>
      <c r="C20" s="90" t="s">
        <v>53</v>
      </c>
      <c r="D20" s="91"/>
      <c r="E20" s="93">
        <v>2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50">
        <f t="shared" si="0"/>
        <v>0</v>
      </c>
      <c r="W20" s="51">
        <f t="shared" si="1"/>
        <v>0</v>
      </c>
      <c r="X20" s="51" t="str">
        <f t="shared" si="2"/>
        <v>не справился</v>
      </c>
      <c r="Y20" s="51">
        <f t="shared" si="3"/>
        <v>0</v>
      </c>
      <c r="Z20" s="51" t="str">
        <f t="shared" si="4"/>
        <v>не справился</v>
      </c>
      <c r="AA20" s="51">
        <f t="shared" si="5"/>
        <v>2</v>
      </c>
    </row>
    <row r="21" spans="1:27" ht="24" customHeight="1">
      <c r="A21" s="93"/>
      <c r="B21" s="89" t="s">
        <v>29</v>
      </c>
      <c r="C21" s="90" t="s">
        <v>53</v>
      </c>
      <c r="D21" s="91"/>
      <c r="E21" s="93">
        <v>1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50">
        <f t="shared" si="0"/>
        <v>0</v>
      </c>
      <c r="W21" s="51">
        <f t="shared" si="1"/>
        <v>0</v>
      </c>
      <c r="X21" s="51" t="str">
        <f t="shared" si="2"/>
        <v>не справился</v>
      </c>
      <c r="Y21" s="51">
        <f t="shared" si="3"/>
        <v>0</v>
      </c>
      <c r="Z21" s="51" t="str">
        <f t="shared" si="4"/>
        <v>не справился</v>
      </c>
      <c r="AA21" s="51">
        <f t="shared" si="5"/>
        <v>2</v>
      </c>
    </row>
    <row r="22" spans="1:27" ht="24" customHeight="1">
      <c r="A22" s="93"/>
      <c r="B22" s="89" t="s">
        <v>29</v>
      </c>
      <c r="C22" s="90" t="s">
        <v>53</v>
      </c>
      <c r="D22" s="91"/>
      <c r="E22" s="93">
        <v>1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50">
        <f t="shared" si="0"/>
        <v>0</v>
      </c>
      <c r="W22" s="51">
        <f t="shared" si="1"/>
        <v>0</v>
      </c>
      <c r="X22" s="51" t="str">
        <f t="shared" si="2"/>
        <v>не справился</v>
      </c>
      <c r="Y22" s="51">
        <f t="shared" si="3"/>
        <v>0</v>
      </c>
      <c r="Z22" s="51" t="str">
        <f t="shared" si="4"/>
        <v>не справился</v>
      </c>
      <c r="AA22" s="51">
        <f t="shared" si="5"/>
        <v>2</v>
      </c>
    </row>
    <row r="23" spans="1:27" ht="24" customHeight="1">
      <c r="A23" s="93"/>
      <c r="B23" s="89" t="s">
        <v>29</v>
      </c>
      <c r="C23" s="90" t="s">
        <v>53</v>
      </c>
      <c r="D23" s="91"/>
      <c r="E23" s="93">
        <v>1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50">
        <f t="shared" si="0"/>
        <v>0</v>
      </c>
      <c r="W23" s="51">
        <f t="shared" si="1"/>
        <v>0</v>
      </c>
      <c r="X23" s="51" t="str">
        <f t="shared" si="2"/>
        <v>не справился</v>
      </c>
      <c r="Y23" s="51">
        <f t="shared" si="3"/>
        <v>0</v>
      </c>
      <c r="Z23" s="51" t="str">
        <f t="shared" si="4"/>
        <v>не справился</v>
      </c>
      <c r="AA23" s="51">
        <f t="shared" si="5"/>
        <v>2</v>
      </c>
    </row>
    <row r="24" spans="1:27" ht="24" customHeight="1">
      <c r="A24" s="93"/>
      <c r="B24" s="89" t="s">
        <v>29</v>
      </c>
      <c r="C24" s="90" t="s">
        <v>53</v>
      </c>
      <c r="D24" s="91"/>
      <c r="E24" s="93">
        <v>1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50">
        <f t="shared" si="0"/>
        <v>0</v>
      </c>
      <c r="W24" s="51">
        <f t="shared" si="1"/>
        <v>0</v>
      </c>
      <c r="X24" s="51" t="str">
        <f t="shared" si="2"/>
        <v>не справился</v>
      </c>
      <c r="Y24" s="51">
        <f t="shared" si="3"/>
        <v>0</v>
      </c>
      <c r="Z24" s="51" t="str">
        <f t="shared" si="4"/>
        <v>не справился</v>
      </c>
      <c r="AA24" s="51">
        <f t="shared" si="5"/>
        <v>2</v>
      </c>
    </row>
    <row r="25" spans="1:27" ht="24" customHeight="1">
      <c r="A25" s="93"/>
      <c r="B25" s="89" t="s">
        <v>29</v>
      </c>
      <c r="C25" s="90" t="s">
        <v>53</v>
      </c>
      <c r="D25" s="91"/>
      <c r="E25" s="93">
        <v>1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50">
        <f t="shared" si="0"/>
        <v>0</v>
      </c>
      <c r="W25" s="51">
        <f t="shared" si="1"/>
        <v>0</v>
      </c>
      <c r="X25" s="51" t="str">
        <f t="shared" si="2"/>
        <v>не справился</v>
      </c>
      <c r="Y25" s="51">
        <f t="shared" si="3"/>
        <v>0</v>
      </c>
      <c r="Z25" s="51" t="str">
        <f t="shared" si="4"/>
        <v>не справился</v>
      </c>
      <c r="AA25" s="51">
        <f t="shared" si="5"/>
        <v>2</v>
      </c>
    </row>
    <row r="26" spans="1:27" ht="24" customHeight="1">
      <c r="A26" s="93"/>
      <c r="B26" s="89" t="s">
        <v>29</v>
      </c>
      <c r="C26" s="90" t="s">
        <v>53</v>
      </c>
      <c r="D26" s="91"/>
      <c r="E26" s="93">
        <v>1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50">
        <f t="shared" si="0"/>
        <v>0</v>
      </c>
      <c r="W26" s="51">
        <f t="shared" si="1"/>
        <v>0</v>
      </c>
      <c r="X26" s="51" t="str">
        <f t="shared" si="2"/>
        <v>не справился</v>
      </c>
      <c r="Y26" s="51">
        <f t="shared" si="3"/>
        <v>0</v>
      </c>
      <c r="Z26" s="51" t="str">
        <f t="shared" si="4"/>
        <v>не справился</v>
      </c>
      <c r="AA26" s="51">
        <f t="shared" si="5"/>
        <v>2</v>
      </c>
    </row>
    <row r="27" spans="1:27" ht="24" customHeight="1">
      <c r="A27" s="93"/>
      <c r="B27" s="89" t="s">
        <v>29</v>
      </c>
      <c r="C27" s="90" t="s">
        <v>53</v>
      </c>
      <c r="D27" s="91"/>
      <c r="E27" s="93">
        <v>1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50">
        <f t="shared" si="0"/>
        <v>0</v>
      </c>
      <c r="W27" s="51">
        <f t="shared" si="1"/>
        <v>0</v>
      </c>
      <c r="X27" s="51" t="str">
        <f t="shared" si="2"/>
        <v>не справился</v>
      </c>
      <c r="Y27" s="51">
        <f t="shared" si="3"/>
        <v>0</v>
      </c>
      <c r="Z27" s="51" t="str">
        <f t="shared" si="4"/>
        <v>не справился</v>
      </c>
      <c r="AA27" s="51">
        <f t="shared" si="5"/>
        <v>2</v>
      </c>
    </row>
    <row r="28" spans="1:27" ht="24" customHeight="1">
      <c r="A28" s="93"/>
      <c r="B28" s="89" t="s">
        <v>29</v>
      </c>
      <c r="C28" s="90" t="s">
        <v>53</v>
      </c>
      <c r="D28" s="91"/>
      <c r="E28" s="93">
        <v>1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50">
        <f t="shared" si="0"/>
        <v>0</v>
      </c>
      <c r="W28" s="51">
        <f t="shared" si="1"/>
        <v>0</v>
      </c>
      <c r="X28" s="51" t="str">
        <f t="shared" si="2"/>
        <v>не справился</v>
      </c>
      <c r="Y28" s="51">
        <f t="shared" si="3"/>
        <v>0</v>
      </c>
      <c r="Z28" s="51" t="str">
        <f t="shared" si="4"/>
        <v>не справился</v>
      </c>
      <c r="AA28" s="51">
        <f t="shared" si="5"/>
        <v>2</v>
      </c>
    </row>
    <row r="29" spans="1:27" ht="24" customHeight="1">
      <c r="A29" s="93"/>
      <c r="B29" s="89" t="s">
        <v>29</v>
      </c>
      <c r="C29" s="90" t="s">
        <v>53</v>
      </c>
      <c r="D29" s="91"/>
      <c r="E29" s="93">
        <v>1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50">
        <f t="shared" si="0"/>
        <v>0</v>
      </c>
      <c r="W29" s="51">
        <f t="shared" si="1"/>
        <v>0</v>
      </c>
      <c r="X29" s="51" t="str">
        <f t="shared" si="2"/>
        <v>не справился</v>
      </c>
      <c r="Y29" s="51">
        <f t="shared" si="3"/>
        <v>0</v>
      </c>
      <c r="Z29" s="51" t="str">
        <f t="shared" si="4"/>
        <v>не справился</v>
      </c>
      <c r="AA29" s="51">
        <f t="shared" si="5"/>
        <v>2</v>
      </c>
    </row>
    <row r="30" spans="1:27" ht="24" customHeight="1">
      <c r="A30" s="93"/>
      <c r="B30" s="89" t="s">
        <v>29</v>
      </c>
      <c r="C30" s="90" t="s">
        <v>53</v>
      </c>
      <c r="D30" s="91"/>
      <c r="E30" s="93">
        <v>1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50">
        <f t="shared" si="0"/>
        <v>0</v>
      </c>
      <c r="W30" s="51">
        <f t="shared" si="1"/>
        <v>0</v>
      </c>
      <c r="X30" s="51" t="str">
        <f t="shared" si="2"/>
        <v>не справился</v>
      </c>
      <c r="Y30" s="51">
        <f t="shared" si="3"/>
        <v>0</v>
      </c>
      <c r="Z30" s="51" t="str">
        <f t="shared" si="4"/>
        <v>не справился</v>
      </c>
      <c r="AA30" s="51">
        <f t="shared" si="5"/>
        <v>2</v>
      </c>
    </row>
    <row r="31" spans="1:27" ht="24" customHeight="1">
      <c r="A31" s="93"/>
      <c r="B31" s="89" t="s">
        <v>29</v>
      </c>
      <c r="C31" s="90" t="s">
        <v>53</v>
      </c>
      <c r="D31" s="91"/>
      <c r="E31" s="93">
        <v>1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50">
        <f t="shared" si="0"/>
        <v>0</v>
      </c>
      <c r="W31" s="51">
        <f t="shared" si="1"/>
        <v>0</v>
      </c>
      <c r="X31" s="51" t="str">
        <f t="shared" si="2"/>
        <v>не справился</v>
      </c>
      <c r="Y31" s="51">
        <f t="shared" si="3"/>
        <v>0</v>
      </c>
      <c r="Z31" s="51" t="str">
        <f t="shared" si="4"/>
        <v>не справился</v>
      </c>
      <c r="AA31" s="51">
        <f t="shared" si="5"/>
        <v>2</v>
      </c>
    </row>
    <row r="32" spans="1:27" ht="24" customHeight="1">
      <c r="A32" s="93"/>
      <c r="B32" s="89" t="s">
        <v>29</v>
      </c>
      <c r="C32" s="90" t="s">
        <v>53</v>
      </c>
      <c r="D32" s="91"/>
      <c r="E32" s="93">
        <v>1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50">
        <f t="shared" si="0"/>
        <v>0</v>
      </c>
      <c r="W32" s="51">
        <f t="shared" si="1"/>
        <v>0</v>
      </c>
      <c r="X32" s="51" t="str">
        <f t="shared" si="2"/>
        <v>не справился</v>
      </c>
      <c r="Y32" s="51">
        <f t="shared" si="3"/>
        <v>0</v>
      </c>
      <c r="Z32" s="51" t="str">
        <f t="shared" si="4"/>
        <v>не справился</v>
      </c>
      <c r="AA32" s="51">
        <f t="shared" si="5"/>
        <v>2</v>
      </c>
    </row>
    <row r="33" spans="1:27" ht="29.25" customHeight="1" thickBot="1">
      <c r="A33" s="95"/>
      <c r="B33" s="89" t="s">
        <v>29</v>
      </c>
      <c r="C33" s="90" t="s">
        <v>53</v>
      </c>
      <c r="D33" s="96"/>
      <c r="E33" s="97">
        <v>1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50">
        <f t="shared" si="0"/>
        <v>0</v>
      </c>
      <c r="W33" s="51">
        <f t="shared" si="1"/>
        <v>0</v>
      </c>
      <c r="X33" s="51" t="str">
        <f t="shared" si="2"/>
        <v>не справился</v>
      </c>
      <c r="Y33" s="51">
        <f t="shared" si="3"/>
        <v>0</v>
      </c>
      <c r="Z33" s="51" t="str">
        <f t="shared" si="4"/>
        <v>не справился</v>
      </c>
      <c r="AA33" s="51">
        <f t="shared" si="5"/>
        <v>2</v>
      </c>
    </row>
    <row r="34" spans="1:27" ht="29.25" customHeight="1" thickTop="1">
      <c r="A34" s="112"/>
      <c r="B34" s="114"/>
      <c r="C34" s="115"/>
      <c r="D34" s="116"/>
      <c r="E34" s="113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50"/>
      <c r="W34" s="51"/>
      <c r="X34" s="51"/>
      <c r="Y34" s="51"/>
      <c r="Z34" s="51"/>
      <c r="AA34" s="51"/>
    </row>
    <row r="35" spans="1:27" s="48" customFormat="1" ht="29.25" customHeight="1">
      <c r="A35" s="137" t="s">
        <v>87</v>
      </c>
      <c r="B35" s="138"/>
      <c r="C35" s="138"/>
      <c r="D35" s="103">
        <v>28</v>
      </c>
      <c r="E35" s="104"/>
      <c r="F35" s="105">
        <f>SUM(F7:F34)</f>
        <v>0</v>
      </c>
      <c r="G35" s="105">
        <f aca="true" t="shared" si="6" ref="G35:U35">SUM(G7:G34)</f>
        <v>0</v>
      </c>
      <c r="H35" s="105">
        <f t="shared" si="6"/>
        <v>0</v>
      </c>
      <c r="I35" s="105">
        <f t="shared" si="6"/>
        <v>0</v>
      </c>
      <c r="J35" s="105">
        <f t="shared" si="6"/>
        <v>0</v>
      </c>
      <c r="K35" s="105">
        <f t="shared" si="6"/>
        <v>0</v>
      </c>
      <c r="L35" s="105">
        <f t="shared" si="6"/>
        <v>0</v>
      </c>
      <c r="M35" s="105">
        <f t="shared" si="6"/>
        <v>0</v>
      </c>
      <c r="N35" s="105">
        <f t="shared" si="6"/>
        <v>0</v>
      </c>
      <c r="O35" s="105">
        <f t="shared" si="6"/>
        <v>0</v>
      </c>
      <c r="P35" s="105">
        <f t="shared" si="6"/>
        <v>0</v>
      </c>
      <c r="Q35" s="105">
        <f t="shared" si="6"/>
        <v>0</v>
      </c>
      <c r="R35" s="105">
        <f t="shared" si="6"/>
        <v>0</v>
      </c>
      <c r="S35" s="105">
        <f t="shared" si="6"/>
        <v>0</v>
      </c>
      <c r="T35" s="105">
        <f t="shared" si="6"/>
        <v>0</v>
      </c>
      <c r="U35" s="105">
        <f t="shared" si="6"/>
        <v>0</v>
      </c>
      <c r="V35" s="73"/>
      <c r="W35" s="150" t="s">
        <v>94</v>
      </c>
      <c r="X35" s="151"/>
      <c r="Y35" s="151"/>
      <c r="Z35" s="151"/>
      <c r="AA35" s="151"/>
    </row>
    <row r="36" spans="1:27" ht="12.75" customHeight="1">
      <c r="A36" s="101"/>
      <c r="B36" s="102"/>
      <c r="C36" s="102"/>
      <c r="D36" s="103"/>
      <c r="E36" s="104"/>
      <c r="F36" s="110">
        <f>$D35</f>
        <v>28</v>
      </c>
      <c r="G36" s="110">
        <f aca="true" t="shared" si="7" ref="G36:T36">$D35</f>
        <v>28</v>
      </c>
      <c r="H36" s="110">
        <f t="shared" si="7"/>
        <v>28</v>
      </c>
      <c r="I36" s="110">
        <f t="shared" si="7"/>
        <v>28</v>
      </c>
      <c r="J36" s="110">
        <f t="shared" si="7"/>
        <v>28</v>
      </c>
      <c r="K36" s="110">
        <f t="shared" si="7"/>
        <v>28</v>
      </c>
      <c r="L36" s="110">
        <f t="shared" si="7"/>
        <v>28</v>
      </c>
      <c r="M36" s="110">
        <f t="shared" si="7"/>
        <v>28</v>
      </c>
      <c r="N36" s="110">
        <f t="shared" si="7"/>
        <v>28</v>
      </c>
      <c r="O36" s="110">
        <f t="shared" si="7"/>
        <v>28</v>
      </c>
      <c r="P36" s="110">
        <f t="shared" si="7"/>
        <v>28</v>
      </c>
      <c r="Q36" s="110">
        <f t="shared" si="7"/>
        <v>28</v>
      </c>
      <c r="R36" s="110">
        <f t="shared" si="7"/>
        <v>28</v>
      </c>
      <c r="S36" s="110">
        <f t="shared" si="7"/>
        <v>28</v>
      </c>
      <c r="T36" s="110">
        <f t="shared" si="7"/>
        <v>28</v>
      </c>
      <c r="U36" s="110">
        <f>$D35*2</f>
        <v>56</v>
      </c>
      <c r="V36" s="73"/>
      <c r="W36" s="141" t="s">
        <v>95</v>
      </c>
      <c r="X36" s="142"/>
      <c r="Y36" s="142"/>
      <c r="Z36" s="142"/>
      <c r="AA36" s="142"/>
    </row>
    <row r="37" spans="1:27" ht="12.75" customHeight="1">
      <c r="A37" s="134" t="s">
        <v>18</v>
      </c>
      <c r="B37" s="135"/>
      <c r="C37" s="135"/>
      <c r="D37" s="136"/>
      <c r="E37" s="106"/>
      <c r="F37" s="111">
        <f>F35/F36</f>
        <v>0</v>
      </c>
      <c r="G37" s="111">
        <f aca="true" t="shared" si="8" ref="G37:U37">G35/G36</f>
        <v>0</v>
      </c>
      <c r="H37" s="111">
        <f t="shared" si="8"/>
        <v>0</v>
      </c>
      <c r="I37" s="111">
        <f t="shared" si="8"/>
        <v>0</v>
      </c>
      <c r="J37" s="111">
        <f t="shared" si="8"/>
        <v>0</v>
      </c>
      <c r="K37" s="111">
        <f t="shared" si="8"/>
        <v>0</v>
      </c>
      <c r="L37" s="111">
        <f t="shared" si="8"/>
        <v>0</v>
      </c>
      <c r="M37" s="111">
        <f t="shared" si="8"/>
        <v>0</v>
      </c>
      <c r="N37" s="111">
        <f t="shared" si="8"/>
        <v>0</v>
      </c>
      <c r="O37" s="111">
        <f t="shared" si="8"/>
        <v>0</v>
      </c>
      <c r="P37" s="111">
        <f t="shared" si="8"/>
        <v>0</v>
      </c>
      <c r="Q37" s="111">
        <f t="shared" si="8"/>
        <v>0</v>
      </c>
      <c r="R37" s="111">
        <f t="shared" si="8"/>
        <v>0</v>
      </c>
      <c r="S37" s="111">
        <f t="shared" si="8"/>
        <v>0</v>
      </c>
      <c r="T37" s="111">
        <f t="shared" si="8"/>
        <v>0</v>
      </c>
      <c r="U37" s="111">
        <f t="shared" si="8"/>
        <v>0</v>
      </c>
      <c r="V37" s="73"/>
      <c r="W37" s="74"/>
      <c r="X37" s="74"/>
      <c r="Y37" s="74"/>
      <c r="Z37" s="75"/>
      <c r="AA37" s="76"/>
    </row>
    <row r="38" spans="6:22" ht="12.75" customHeight="1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4"/>
    </row>
    <row r="39" spans="15:27" ht="12.75" customHeight="1">
      <c r="O39" s="34"/>
      <c r="P39" s="34"/>
      <c r="Q39" s="34"/>
      <c r="R39" s="34"/>
      <c r="S39" s="34"/>
      <c r="T39" s="155" t="s">
        <v>3</v>
      </c>
      <c r="U39" s="155"/>
      <c r="V39" s="155"/>
      <c r="W39" s="55" t="s">
        <v>14</v>
      </c>
      <c r="X39" s="55"/>
      <c r="Y39" s="55"/>
      <c r="Z39" s="55"/>
      <c r="AA39" s="56" t="s">
        <v>4</v>
      </c>
    </row>
    <row r="40" spans="15:27" ht="12.75" customHeight="1">
      <c r="O40" s="34"/>
      <c r="P40" s="34"/>
      <c r="Q40" s="34"/>
      <c r="R40" s="34"/>
      <c r="S40" s="34"/>
      <c r="T40" s="156" t="s">
        <v>5</v>
      </c>
      <c r="U40" s="156"/>
      <c r="V40" s="156"/>
      <c r="W40" s="56">
        <f>COUNTIF(V6:V33,"&gt;=10")</f>
        <v>0</v>
      </c>
      <c r="X40" s="56"/>
      <c r="Y40" s="56"/>
      <c r="Z40" s="56"/>
      <c r="AA40" s="57"/>
    </row>
    <row r="41" spans="15:27" ht="12.75" customHeight="1">
      <c r="O41" s="34"/>
      <c r="P41" s="34"/>
      <c r="Q41" s="34"/>
      <c r="R41" s="34"/>
      <c r="S41" s="34"/>
      <c r="T41" s="157" t="s">
        <v>6</v>
      </c>
      <c r="U41" s="157"/>
      <c r="V41" s="157"/>
      <c r="W41" s="56">
        <f>D35-W40</f>
        <v>28</v>
      </c>
      <c r="X41" s="56"/>
      <c r="Y41" s="56"/>
      <c r="Z41" s="56"/>
      <c r="AA41" s="57"/>
    </row>
    <row r="42" spans="6:22" ht="12.75" customHeight="1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4"/>
    </row>
    <row r="43" spans="15:27" ht="12.75" customHeight="1">
      <c r="O43" s="35"/>
      <c r="P43" s="35"/>
      <c r="Q43" s="35"/>
      <c r="R43" s="35"/>
      <c r="S43" s="36"/>
      <c r="T43" s="159" t="s">
        <v>19</v>
      </c>
      <c r="U43" s="159"/>
      <c r="V43" s="159"/>
      <c r="W43" s="55" t="s">
        <v>14</v>
      </c>
      <c r="X43" s="55"/>
      <c r="Y43" s="55"/>
      <c r="Z43" s="55"/>
      <c r="AA43" s="58" t="s">
        <v>4</v>
      </c>
    </row>
    <row r="44" spans="15:27" ht="12.75" customHeight="1">
      <c r="O44" s="28"/>
      <c r="P44" s="28"/>
      <c r="Q44" s="28"/>
      <c r="R44" s="28"/>
      <c r="S44" s="37"/>
      <c r="T44" s="158" t="s">
        <v>20</v>
      </c>
      <c r="U44" s="158"/>
      <c r="V44" s="158"/>
      <c r="W44" s="64">
        <f>COUNTIF(V6:V33,"&lt;10")</f>
        <v>28</v>
      </c>
      <c r="X44" s="64"/>
      <c r="Y44" s="57"/>
      <c r="Z44" s="57"/>
      <c r="AA44" s="58"/>
    </row>
    <row r="45" spans="15:27" ht="12.75" customHeight="1">
      <c r="O45" s="28"/>
      <c r="P45" s="28"/>
      <c r="Q45" s="28"/>
      <c r="R45" s="28"/>
      <c r="S45" s="37"/>
      <c r="T45" s="158" t="s">
        <v>21</v>
      </c>
      <c r="U45" s="158"/>
      <c r="V45" s="158"/>
      <c r="W45" s="64">
        <f>COUNTIF(V6:V33,"&lt;12")-W44</f>
        <v>0</v>
      </c>
      <c r="X45" s="64"/>
      <c r="Y45" s="57"/>
      <c r="Z45" s="57"/>
      <c r="AA45" s="58"/>
    </row>
    <row r="46" spans="15:27" ht="12.75" customHeight="1">
      <c r="O46" s="28"/>
      <c r="P46" s="28"/>
      <c r="Q46" s="28"/>
      <c r="R46" s="28"/>
      <c r="S46" s="37"/>
      <c r="T46" s="158" t="s">
        <v>22</v>
      </c>
      <c r="U46" s="158"/>
      <c r="V46" s="158"/>
      <c r="W46" s="64">
        <f>COUNTIF(V6:V33,"&gt;=12")-W47</f>
        <v>0</v>
      </c>
      <c r="X46" s="64"/>
      <c r="Y46" s="57"/>
      <c r="Z46" s="57"/>
      <c r="AA46" s="58"/>
    </row>
    <row r="47" spans="15:27" ht="12.75" customHeight="1">
      <c r="O47" s="28"/>
      <c r="P47" s="28"/>
      <c r="Q47" s="28"/>
      <c r="R47" s="28"/>
      <c r="S47" s="37"/>
      <c r="T47" s="158" t="s">
        <v>23</v>
      </c>
      <c r="U47" s="158"/>
      <c r="V47" s="158"/>
      <c r="W47" s="64">
        <f>COUNTIF(V6:V33,"&gt;=17")</f>
        <v>0</v>
      </c>
      <c r="X47" s="64"/>
      <c r="Y47" s="57"/>
      <c r="Z47" s="57"/>
      <c r="AA47" s="58"/>
    </row>
    <row r="48" spans="15:27" ht="12.75" customHeight="1">
      <c r="O48" s="28"/>
      <c r="P48" s="28"/>
      <c r="Q48" s="28"/>
      <c r="R48" s="28"/>
      <c r="S48" s="37"/>
      <c r="T48" s="158" t="s">
        <v>24</v>
      </c>
      <c r="U48" s="158"/>
      <c r="V48" s="158"/>
      <c r="W48" s="65">
        <f>SUM(W46:W47)</f>
        <v>0</v>
      </c>
      <c r="X48" s="65"/>
      <c r="Y48" s="62"/>
      <c r="Z48" s="62"/>
      <c r="AA48" s="58"/>
    </row>
  </sheetData>
  <sheetProtection sheet="1"/>
  <mergeCells count="43">
    <mergeCell ref="A37:D37"/>
    <mergeCell ref="A35:C35"/>
    <mergeCell ref="W1:X4"/>
    <mergeCell ref="Y1:Z4"/>
    <mergeCell ref="F3:F4"/>
    <mergeCell ref="N3:N4"/>
    <mergeCell ref="U3:U4"/>
    <mergeCell ref="W35:AA35"/>
    <mergeCell ref="E1:E4"/>
    <mergeCell ref="AA1:AA4"/>
    <mergeCell ref="V1:V4"/>
    <mergeCell ref="W36:AA36"/>
    <mergeCell ref="T3:T4"/>
    <mergeCell ref="Q3:Q4"/>
    <mergeCell ref="R3:R4"/>
    <mergeCell ref="S3:S4"/>
    <mergeCell ref="G3:G4"/>
    <mergeCell ref="H3:H4"/>
    <mergeCell ref="I3:I4"/>
    <mergeCell ref="P3:P4"/>
    <mergeCell ref="J3:K3"/>
    <mergeCell ref="L3:L4"/>
    <mergeCell ref="M3:M4"/>
    <mergeCell ref="A1:A4"/>
    <mergeCell ref="T48:V48"/>
    <mergeCell ref="T44:V44"/>
    <mergeCell ref="T45:V45"/>
    <mergeCell ref="T46:V46"/>
    <mergeCell ref="T39:V39"/>
    <mergeCell ref="F2:H2"/>
    <mergeCell ref="I2:K2"/>
    <mergeCell ref="L2:N2"/>
    <mergeCell ref="O2:R2"/>
    <mergeCell ref="T40:V40"/>
    <mergeCell ref="T41:V41"/>
    <mergeCell ref="T47:V47"/>
    <mergeCell ref="T43:V43"/>
    <mergeCell ref="B1:B4"/>
    <mergeCell ref="C1:C4"/>
    <mergeCell ref="D1:D4"/>
    <mergeCell ref="F1:U1"/>
    <mergeCell ref="S2:U2"/>
    <mergeCell ref="O3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7"/>
  <sheetViews>
    <sheetView zoomScale="90" zoomScaleNormal="90" zoomScalePageLayoutView="0" workbookViewId="0" topLeftCell="A1">
      <pane ySplit="4" topLeftCell="A30" activePane="bottomLeft" state="frozen"/>
      <selection pane="topLeft" activeCell="A1" sqref="A1"/>
      <selection pane="bottomLeft" activeCell="M32" sqref="M32"/>
    </sheetView>
  </sheetViews>
  <sheetFormatPr defaultColWidth="17.140625" defaultRowHeight="12.75" customHeight="1"/>
  <cols>
    <col min="1" max="1" width="16.28125" style="1" customWidth="1"/>
    <col min="2" max="2" width="10.57421875" style="1" customWidth="1"/>
    <col min="3" max="3" width="5.8515625" style="1" customWidth="1"/>
    <col min="4" max="4" width="21.28125" style="1" customWidth="1"/>
    <col min="5" max="5" width="9.00390625" style="1" hidden="1" customWidth="1"/>
    <col min="6" max="6" width="5.00390625" style="3" customWidth="1"/>
    <col min="7" max="7" width="4.28125" style="3" customWidth="1"/>
    <col min="8" max="8" width="5.28125" style="3" customWidth="1"/>
    <col min="9" max="9" width="5.140625" style="3" customWidth="1"/>
    <col min="10" max="10" width="7.00390625" style="3" customWidth="1"/>
    <col min="11" max="11" width="9.00390625" style="3" customWidth="1"/>
    <col min="12" max="12" width="5.140625" style="3" customWidth="1"/>
    <col min="13" max="13" width="6.8515625" style="3" customWidth="1"/>
    <col min="14" max="14" width="5.140625" style="3" customWidth="1"/>
    <col min="15" max="15" width="7.140625" style="3" customWidth="1"/>
    <col min="16" max="16" width="5.140625" style="3" customWidth="1"/>
    <col min="17" max="17" width="4.7109375" style="3" customWidth="1"/>
    <col min="18" max="18" width="5.140625" style="3" customWidth="1"/>
    <col min="19" max="19" width="6.57421875" style="3" customWidth="1"/>
    <col min="20" max="20" width="4.28125" style="3" customWidth="1"/>
    <col min="21" max="21" width="6.00390625" style="3" customWidth="1"/>
    <col min="22" max="22" width="10.140625" style="48" customWidth="1"/>
    <col min="23" max="23" width="7.28125" style="48" customWidth="1"/>
    <col min="24" max="24" width="13.00390625" style="48" customWidth="1"/>
    <col min="25" max="25" width="8.140625" style="48" customWidth="1"/>
    <col min="26" max="26" width="13.00390625" style="48" customWidth="1"/>
    <col min="27" max="27" width="14.28125" style="48" customWidth="1"/>
    <col min="28" max="16384" width="17.140625" style="3" customWidth="1"/>
  </cols>
  <sheetData>
    <row r="1" spans="1:27" ht="12.75" customHeight="1">
      <c r="A1" s="170" t="s">
        <v>8</v>
      </c>
      <c r="B1" s="173" t="s">
        <v>11</v>
      </c>
      <c r="C1" s="173" t="s">
        <v>9</v>
      </c>
      <c r="D1" s="173" t="s">
        <v>10</v>
      </c>
      <c r="E1" s="174" t="s">
        <v>1</v>
      </c>
      <c r="F1" s="174" t="s">
        <v>13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60" t="s">
        <v>2</v>
      </c>
      <c r="W1" s="164" t="s">
        <v>67</v>
      </c>
      <c r="X1" s="165"/>
      <c r="Y1" s="164" t="s">
        <v>68</v>
      </c>
      <c r="Z1" s="165"/>
      <c r="AA1" s="160" t="s">
        <v>12</v>
      </c>
    </row>
    <row r="2" spans="1:27" ht="22.5" customHeight="1">
      <c r="A2" s="171"/>
      <c r="B2" s="173"/>
      <c r="C2" s="173"/>
      <c r="D2" s="173"/>
      <c r="E2" s="174"/>
      <c r="F2" s="163" t="s">
        <v>30</v>
      </c>
      <c r="G2" s="163"/>
      <c r="H2" s="163"/>
      <c r="I2" s="163" t="s">
        <v>35</v>
      </c>
      <c r="J2" s="163"/>
      <c r="K2" s="163"/>
      <c r="L2" s="163" t="s">
        <v>31</v>
      </c>
      <c r="M2" s="163"/>
      <c r="N2" s="163"/>
      <c r="O2" s="163" t="s">
        <v>32</v>
      </c>
      <c r="P2" s="163"/>
      <c r="Q2" s="163"/>
      <c r="R2" s="163"/>
      <c r="S2" s="163" t="s">
        <v>33</v>
      </c>
      <c r="T2" s="163"/>
      <c r="U2" s="163"/>
      <c r="V2" s="160"/>
      <c r="W2" s="166"/>
      <c r="X2" s="167"/>
      <c r="Y2" s="166"/>
      <c r="Z2" s="167"/>
      <c r="AA2" s="160"/>
    </row>
    <row r="3" spans="1:27" ht="66.75" customHeight="1">
      <c r="A3" s="171"/>
      <c r="B3" s="173"/>
      <c r="C3" s="173"/>
      <c r="D3" s="173"/>
      <c r="E3" s="174"/>
      <c r="F3" s="162" t="s">
        <v>38</v>
      </c>
      <c r="G3" s="162" t="s">
        <v>39</v>
      </c>
      <c r="H3" s="162" t="s">
        <v>40</v>
      </c>
      <c r="I3" s="162" t="s">
        <v>41</v>
      </c>
      <c r="J3" s="163" t="s">
        <v>36</v>
      </c>
      <c r="K3" s="163"/>
      <c r="L3" s="162" t="s">
        <v>43</v>
      </c>
      <c r="M3" s="162" t="s">
        <v>44</v>
      </c>
      <c r="N3" s="162" t="s">
        <v>45</v>
      </c>
      <c r="O3" s="161" t="s">
        <v>54</v>
      </c>
      <c r="P3" s="161" t="s">
        <v>55</v>
      </c>
      <c r="Q3" s="161" t="s">
        <v>56</v>
      </c>
      <c r="R3" s="161" t="s">
        <v>57</v>
      </c>
      <c r="S3" s="161" t="s">
        <v>58</v>
      </c>
      <c r="T3" s="161" t="s">
        <v>59</v>
      </c>
      <c r="U3" s="161" t="s">
        <v>60</v>
      </c>
      <c r="V3" s="160"/>
      <c r="W3" s="166"/>
      <c r="X3" s="167"/>
      <c r="Y3" s="166"/>
      <c r="Z3" s="167"/>
      <c r="AA3" s="160"/>
    </row>
    <row r="4" spans="1:27" ht="144" customHeight="1">
      <c r="A4" s="172"/>
      <c r="B4" s="173"/>
      <c r="C4" s="173"/>
      <c r="D4" s="173"/>
      <c r="E4" s="174"/>
      <c r="F4" s="162"/>
      <c r="G4" s="162"/>
      <c r="H4" s="162"/>
      <c r="I4" s="162"/>
      <c r="J4" s="88" t="s">
        <v>42</v>
      </c>
      <c r="K4" s="87" t="s">
        <v>49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0"/>
      <c r="W4" s="168"/>
      <c r="X4" s="169"/>
      <c r="Y4" s="168"/>
      <c r="Z4" s="169"/>
      <c r="AA4" s="160"/>
    </row>
    <row r="5" spans="1:27" s="48" customFormat="1" ht="51.75" customHeight="1">
      <c r="A5" s="79"/>
      <c r="B5" s="80"/>
      <c r="C5" s="80"/>
      <c r="D5" s="81"/>
      <c r="E5" s="80"/>
      <c r="F5" s="82" t="s">
        <v>69</v>
      </c>
      <c r="G5" s="82" t="s">
        <v>69</v>
      </c>
      <c r="H5" s="82" t="s">
        <v>69</v>
      </c>
      <c r="I5" s="82" t="s">
        <v>69</v>
      </c>
      <c r="J5" s="82" t="s">
        <v>69</v>
      </c>
      <c r="K5" s="82" t="s">
        <v>69</v>
      </c>
      <c r="L5" s="82" t="s">
        <v>69</v>
      </c>
      <c r="M5" s="82" t="s">
        <v>69</v>
      </c>
      <c r="N5" s="82" t="s">
        <v>69</v>
      </c>
      <c r="O5" s="82" t="s">
        <v>69</v>
      </c>
      <c r="P5" s="82" t="s">
        <v>69</v>
      </c>
      <c r="Q5" s="82" t="s">
        <v>69</v>
      </c>
      <c r="R5" s="82" t="s">
        <v>69</v>
      </c>
      <c r="S5" s="82" t="s">
        <v>69</v>
      </c>
      <c r="T5" s="82" t="s">
        <v>69</v>
      </c>
      <c r="U5" s="82" t="s">
        <v>70</v>
      </c>
      <c r="V5" s="49"/>
      <c r="W5" s="49"/>
      <c r="X5" s="49"/>
      <c r="Y5" s="49"/>
      <c r="Z5" s="49"/>
      <c r="AA5" s="49"/>
    </row>
    <row r="6" spans="1:27" ht="24" customHeight="1">
      <c r="A6" s="89"/>
      <c r="B6" s="89" t="s">
        <v>29</v>
      </c>
      <c r="C6" s="100" t="s">
        <v>90</v>
      </c>
      <c r="D6" s="91"/>
      <c r="E6" s="89">
        <v>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50">
        <f>SUM(F6:U6)</f>
        <v>0</v>
      </c>
      <c r="W6" s="51">
        <f>V6-H6-K6-T6-U6</f>
        <v>0</v>
      </c>
      <c r="X6" s="51" t="str">
        <f>IF(W6&gt;9,"справился","не справился")</f>
        <v>не справился</v>
      </c>
      <c r="Y6" s="51">
        <f>H6+K6+T6+U6</f>
        <v>0</v>
      </c>
      <c r="Z6" s="51" t="str">
        <f>IF(Y6&gt;=4,"справился","не справился")</f>
        <v>не справился</v>
      </c>
      <c r="AA6" s="51">
        <f>IF(V6&gt;16,5,IF(V6&gt;11,4,IF(V6&gt;9,3,2)))</f>
        <v>2</v>
      </c>
    </row>
    <row r="7" spans="1:27" ht="24" customHeight="1">
      <c r="A7" s="93"/>
      <c r="B7" s="89" t="s">
        <v>29</v>
      </c>
      <c r="C7" s="100" t="s">
        <v>90</v>
      </c>
      <c r="D7" s="91"/>
      <c r="E7" s="93">
        <v>2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50">
        <f aca="true" t="shared" si="0" ref="V7:V33">SUM(F7:U7)</f>
        <v>0</v>
      </c>
      <c r="W7" s="51">
        <f aca="true" t="shared" si="1" ref="W7:W33">V7-H7-K7-T7-U7</f>
        <v>0</v>
      </c>
      <c r="X7" s="51" t="str">
        <f aca="true" t="shared" si="2" ref="X7:X33">IF(W7&gt;9,"справился","не справился")</f>
        <v>не справился</v>
      </c>
      <c r="Y7" s="51">
        <f aca="true" t="shared" si="3" ref="Y7:Y33">H7+K7+T7+U7</f>
        <v>0</v>
      </c>
      <c r="Z7" s="51" t="str">
        <f aca="true" t="shared" si="4" ref="Z7:Z33">IF(Y7&gt;=4,"справился","не справился")</f>
        <v>не справился</v>
      </c>
      <c r="AA7" s="51">
        <f aca="true" t="shared" si="5" ref="AA7:AA33">IF(V7&gt;16,5,IF(V7&gt;11,4,IF(V7&gt;9,3,2)))</f>
        <v>2</v>
      </c>
    </row>
    <row r="8" spans="1:27" ht="24" customHeight="1">
      <c r="A8" s="93"/>
      <c r="B8" s="89" t="s">
        <v>29</v>
      </c>
      <c r="C8" s="100" t="s">
        <v>90</v>
      </c>
      <c r="D8" s="91"/>
      <c r="E8" s="93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50">
        <f t="shared" si="0"/>
        <v>0</v>
      </c>
      <c r="W8" s="51">
        <f t="shared" si="1"/>
        <v>0</v>
      </c>
      <c r="X8" s="51" t="str">
        <f t="shared" si="2"/>
        <v>не справился</v>
      </c>
      <c r="Y8" s="51">
        <f t="shared" si="3"/>
        <v>0</v>
      </c>
      <c r="Z8" s="51" t="str">
        <f t="shared" si="4"/>
        <v>не справился</v>
      </c>
      <c r="AA8" s="51">
        <f t="shared" si="5"/>
        <v>2</v>
      </c>
    </row>
    <row r="9" spans="1:27" ht="24" customHeight="1">
      <c r="A9" s="93"/>
      <c r="B9" s="89" t="s">
        <v>29</v>
      </c>
      <c r="C9" s="100" t="s">
        <v>90</v>
      </c>
      <c r="D9" s="91"/>
      <c r="E9" s="93">
        <v>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50">
        <f t="shared" si="0"/>
        <v>0</v>
      </c>
      <c r="W9" s="51">
        <f t="shared" si="1"/>
        <v>0</v>
      </c>
      <c r="X9" s="51" t="str">
        <f t="shared" si="2"/>
        <v>не справился</v>
      </c>
      <c r="Y9" s="51">
        <f t="shared" si="3"/>
        <v>0</v>
      </c>
      <c r="Z9" s="51" t="str">
        <f t="shared" si="4"/>
        <v>не справился</v>
      </c>
      <c r="AA9" s="51">
        <f t="shared" si="5"/>
        <v>2</v>
      </c>
    </row>
    <row r="10" spans="1:27" ht="24" customHeight="1">
      <c r="A10" s="93"/>
      <c r="B10" s="89" t="s">
        <v>29</v>
      </c>
      <c r="C10" s="100" t="s">
        <v>90</v>
      </c>
      <c r="D10" s="91"/>
      <c r="E10" s="93">
        <v>2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50">
        <f t="shared" si="0"/>
        <v>0</v>
      </c>
      <c r="W10" s="51">
        <f t="shared" si="1"/>
        <v>0</v>
      </c>
      <c r="X10" s="51" t="str">
        <f t="shared" si="2"/>
        <v>не справился</v>
      </c>
      <c r="Y10" s="51">
        <f t="shared" si="3"/>
        <v>0</v>
      </c>
      <c r="Z10" s="51" t="str">
        <f t="shared" si="4"/>
        <v>не справился</v>
      </c>
      <c r="AA10" s="51">
        <f t="shared" si="5"/>
        <v>2</v>
      </c>
    </row>
    <row r="11" spans="1:27" ht="24" customHeight="1">
      <c r="A11" s="93"/>
      <c r="B11" s="89" t="s">
        <v>29</v>
      </c>
      <c r="C11" s="100" t="s">
        <v>90</v>
      </c>
      <c r="D11" s="91"/>
      <c r="E11" s="93">
        <v>2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50">
        <f t="shared" si="0"/>
        <v>0</v>
      </c>
      <c r="W11" s="51">
        <f t="shared" si="1"/>
        <v>0</v>
      </c>
      <c r="X11" s="51" t="str">
        <f t="shared" si="2"/>
        <v>не справился</v>
      </c>
      <c r="Y11" s="51">
        <f t="shared" si="3"/>
        <v>0</v>
      </c>
      <c r="Z11" s="51" t="str">
        <f t="shared" si="4"/>
        <v>не справился</v>
      </c>
      <c r="AA11" s="51">
        <f t="shared" si="5"/>
        <v>2</v>
      </c>
    </row>
    <row r="12" spans="1:27" ht="24" customHeight="1">
      <c r="A12" s="93"/>
      <c r="B12" s="89" t="s">
        <v>29</v>
      </c>
      <c r="C12" s="100" t="s">
        <v>90</v>
      </c>
      <c r="D12" s="91"/>
      <c r="E12" s="93">
        <v>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50">
        <f t="shared" si="0"/>
        <v>0</v>
      </c>
      <c r="W12" s="51">
        <f t="shared" si="1"/>
        <v>0</v>
      </c>
      <c r="X12" s="51" t="str">
        <f t="shared" si="2"/>
        <v>не справился</v>
      </c>
      <c r="Y12" s="51">
        <f t="shared" si="3"/>
        <v>0</v>
      </c>
      <c r="Z12" s="51" t="str">
        <f t="shared" si="4"/>
        <v>не справился</v>
      </c>
      <c r="AA12" s="51">
        <f t="shared" si="5"/>
        <v>2</v>
      </c>
    </row>
    <row r="13" spans="1:27" ht="24" customHeight="1">
      <c r="A13" s="93"/>
      <c r="B13" s="89" t="s">
        <v>29</v>
      </c>
      <c r="C13" s="100" t="s">
        <v>90</v>
      </c>
      <c r="D13" s="91"/>
      <c r="E13" s="93">
        <v>2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0">
        <f t="shared" si="0"/>
        <v>0</v>
      </c>
      <c r="W13" s="51">
        <f t="shared" si="1"/>
        <v>0</v>
      </c>
      <c r="X13" s="51" t="str">
        <f t="shared" si="2"/>
        <v>не справился</v>
      </c>
      <c r="Y13" s="51">
        <f t="shared" si="3"/>
        <v>0</v>
      </c>
      <c r="Z13" s="51" t="str">
        <f t="shared" si="4"/>
        <v>не справился</v>
      </c>
      <c r="AA13" s="51">
        <f t="shared" si="5"/>
        <v>2</v>
      </c>
    </row>
    <row r="14" spans="1:27" ht="24" customHeight="1">
      <c r="A14" s="93"/>
      <c r="B14" s="89" t="s">
        <v>29</v>
      </c>
      <c r="C14" s="100" t="s">
        <v>90</v>
      </c>
      <c r="D14" s="91"/>
      <c r="E14" s="93">
        <v>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50">
        <f t="shared" si="0"/>
        <v>0</v>
      </c>
      <c r="W14" s="51">
        <f t="shared" si="1"/>
        <v>0</v>
      </c>
      <c r="X14" s="51" t="str">
        <f t="shared" si="2"/>
        <v>не справился</v>
      </c>
      <c r="Y14" s="51">
        <f t="shared" si="3"/>
        <v>0</v>
      </c>
      <c r="Z14" s="51" t="str">
        <f t="shared" si="4"/>
        <v>не справился</v>
      </c>
      <c r="AA14" s="51">
        <f t="shared" si="5"/>
        <v>2</v>
      </c>
    </row>
    <row r="15" spans="1:27" ht="24" customHeight="1">
      <c r="A15" s="93"/>
      <c r="B15" s="89" t="s">
        <v>29</v>
      </c>
      <c r="C15" s="100" t="s">
        <v>90</v>
      </c>
      <c r="D15" s="91"/>
      <c r="E15" s="93">
        <v>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50">
        <f t="shared" si="0"/>
        <v>0</v>
      </c>
      <c r="W15" s="51">
        <f t="shared" si="1"/>
        <v>0</v>
      </c>
      <c r="X15" s="51" t="str">
        <f t="shared" si="2"/>
        <v>не справился</v>
      </c>
      <c r="Y15" s="51">
        <f t="shared" si="3"/>
        <v>0</v>
      </c>
      <c r="Z15" s="51" t="str">
        <f t="shared" si="4"/>
        <v>не справился</v>
      </c>
      <c r="AA15" s="51">
        <f t="shared" si="5"/>
        <v>2</v>
      </c>
    </row>
    <row r="16" spans="1:27" ht="24" customHeight="1">
      <c r="A16" s="93"/>
      <c r="B16" s="89" t="s">
        <v>29</v>
      </c>
      <c r="C16" s="100" t="s">
        <v>90</v>
      </c>
      <c r="D16" s="91"/>
      <c r="E16" s="93">
        <v>2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50">
        <f t="shared" si="0"/>
        <v>0</v>
      </c>
      <c r="W16" s="51">
        <f t="shared" si="1"/>
        <v>0</v>
      </c>
      <c r="X16" s="51" t="str">
        <f t="shared" si="2"/>
        <v>не справился</v>
      </c>
      <c r="Y16" s="51">
        <f t="shared" si="3"/>
        <v>0</v>
      </c>
      <c r="Z16" s="51" t="str">
        <f t="shared" si="4"/>
        <v>не справился</v>
      </c>
      <c r="AA16" s="51">
        <f t="shared" si="5"/>
        <v>2</v>
      </c>
    </row>
    <row r="17" spans="1:27" ht="24" customHeight="1">
      <c r="A17" s="93"/>
      <c r="B17" s="89" t="s">
        <v>29</v>
      </c>
      <c r="C17" s="100" t="s">
        <v>90</v>
      </c>
      <c r="D17" s="91"/>
      <c r="E17" s="93">
        <v>2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50">
        <f t="shared" si="0"/>
        <v>0</v>
      </c>
      <c r="W17" s="51">
        <f t="shared" si="1"/>
        <v>0</v>
      </c>
      <c r="X17" s="51" t="str">
        <f t="shared" si="2"/>
        <v>не справился</v>
      </c>
      <c r="Y17" s="51">
        <f t="shared" si="3"/>
        <v>0</v>
      </c>
      <c r="Z17" s="51" t="str">
        <f t="shared" si="4"/>
        <v>не справился</v>
      </c>
      <c r="AA17" s="51">
        <f t="shared" si="5"/>
        <v>2</v>
      </c>
    </row>
    <row r="18" spans="1:27" ht="24" customHeight="1">
      <c r="A18" s="93"/>
      <c r="B18" s="89" t="s">
        <v>29</v>
      </c>
      <c r="C18" s="100" t="s">
        <v>90</v>
      </c>
      <c r="D18" s="91"/>
      <c r="E18" s="93">
        <v>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50">
        <f t="shared" si="0"/>
        <v>0</v>
      </c>
      <c r="W18" s="51">
        <f t="shared" si="1"/>
        <v>0</v>
      </c>
      <c r="X18" s="51" t="str">
        <f t="shared" si="2"/>
        <v>не справился</v>
      </c>
      <c r="Y18" s="51">
        <f t="shared" si="3"/>
        <v>0</v>
      </c>
      <c r="Z18" s="51" t="str">
        <f t="shared" si="4"/>
        <v>не справился</v>
      </c>
      <c r="AA18" s="51">
        <f t="shared" si="5"/>
        <v>2</v>
      </c>
    </row>
    <row r="19" spans="1:27" ht="24" customHeight="1">
      <c r="A19" s="93"/>
      <c r="B19" s="89" t="s">
        <v>29</v>
      </c>
      <c r="C19" s="100" t="s">
        <v>90</v>
      </c>
      <c r="D19" s="91"/>
      <c r="E19" s="93">
        <v>2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50">
        <f t="shared" si="0"/>
        <v>0</v>
      </c>
      <c r="W19" s="51">
        <f t="shared" si="1"/>
        <v>0</v>
      </c>
      <c r="X19" s="51" t="str">
        <f t="shared" si="2"/>
        <v>не справился</v>
      </c>
      <c r="Y19" s="51">
        <f t="shared" si="3"/>
        <v>0</v>
      </c>
      <c r="Z19" s="51" t="str">
        <f t="shared" si="4"/>
        <v>не справился</v>
      </c>
      <c r="AA19" s="51">
        <f t="shared" si="5"/>
        <v>2</v>
      </c>
    </row>
    <row r="20" spans="1:27" ht="24" customHeight="1">
      <c r="A20" s="93"/>
      <c r="B20" s="89" t="s">
        <v>29</v>
      </c>
      <c r="C20" s="100" t="s">
        <v>90</v>
      </c>
      <c r="D20" s="91"/>
      <c r="E20" s="93">
        <v>2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50">
        <f t="shared" si="0"/>
        <v>0</v>
      </c>
      <c r="W20" s="51">
        <f t="shared" si="1"/>
        <v>0</v>
      </c>
      <c r="X20" s="51" t="str">
        <f t="shared" si="2"/>
        <v>не справился</v>
      </c>
      <c r="Y20" s="51">
        <f t="shared" si="3"/>
        <v>0</v>
      </c>
      <c r="Z20" s="51" t="str">
        <f t="shared" si="4"/>
        <v>не справился</v>
      </c>
      <c r="AA20" s="51">
        <f t="shared" si="5"/>
        <v>2</v>
      </c>
    </row>
    <row r="21" spans="1:27" ht="24" customHeight="1">
      <c r="A21" s="93"/>
      <c r="B21" s="89" t="s">
        <v>29</v>
      </c>
      <c r="C21" s="100" t="s">
        <v>90</v>
      </c>
      <c r="D21" s="91"/>
      <c r="E21" s="93">
        <v>1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50">
        <f t="shared" si="0"/>
        <v>0</v>
      </c>
      <c r="W21" s="51">
        <f t="shared" si="1"/>
        <v>0</v>
      </c>
      <c r="X21" s="51" t="str">
        <f t="shared" si="2"/>
        <v>не справился</v>
      </c>
      <c r="Y21" s="51">
        <f t="shared" si="3"/>
        <v>0</v>
      </c>
      <c r="Z21" s="51" t="str">
        <f t="shared" si="4"/>
        <v>не справился</v>
      </c>
      <c r="AA21" s="51">
        <f t="shared" si="5"/>
        <v>2</v>
      </c>
    </row>
    <row r="22" spans="1:27" ht="24" customHeight="1">
      <c r="A22" s="93"/>
      <c r="B22" s="89" t="s">
        <v>29</v>
      </c>
      <c r="C22" s="100" t="s">
        <v>90</v>
      </c>
      <c r="D22" s="91"/>
      <c r="E22" s="93">
        <v>1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50">
        <f t="shared" si="0"/>
        <v>0</v>
      </c>
      <c r="W22" s="51">
        <f t="shared" si="1"/>
        <v>0</v>
      </c>
      <c r="X22" s="51" t="str">
        <f t="shared" si="2"/>
        <v>не справился</v>
      </c>
      <c r="Y22" s="51">
        <f t="shared" si="3"/>
        <v>0</v>
      </c>
      <c r="Z22" s="51" t="str">
        <f t="shared" si="4"/>
        <v>не справился</v>
      </c>
      <c r="AA22" s="51">
        <f t="shared" si="5"/>
        <v>2</v>
      </c>
    </row>
    <row r="23" spans="1:27" ht="24" customHeight="1">
      <c r="A23" s="93"/>
      <c r="B23" s="89" t="s">
        <v>29</v>
      </c>
      <c r="C23" s="100" t="s">
        <v>90</v>
      </c>
      <c r="D23" s="91"/>
      <c r="E23" s="93">
        <v>1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50">
        <f t="shared" si="0"/>
        <v>0</v>
      </c>
      <c r="W23" s="51">
        <f t="shared" si="1"/>
        <v>0</v>
      </c>
      <c r="X23" s="51" t="str">
        <f t="shared" si="2"/>
        <v>не справился</v>
      </c>
      <c r="Y23" s="51">
        <f t="shared" si="3"/>
        <v>0</v>
      </c>
      <c r="Z23" s="51" t="str">
        <f t="shared" si="4"/>
        <v>не справился</v>
      </c>
      <c r="AA23" s="51">
        <f t="shared" si="5"/>
        <v>2</v>
      </c>
    </row>
    <row r="24" spans="1:27" ht="24" customHeight="1">
      <c r="A24" s="93"/>
      <c r="B24" s="89" t="s">
        <v>29</v>
      </c>
      <c r="C24" s="100" t="s">
        <v>90</v>
      </c>
      <c r="D24" s="91"/>
      <c r="E24" s="93">
        <v>1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50">
        <f t="shared" si="0"/>
        <v>0</v>
      </c>
      <c r="W24" s="51">
        <f t="shared" si="1"/>
        <v>0</v>
      </c>
      <c r="X24" s="51" t="str">
        <f t="shared" si="2"/>
        <v>не справился</v>
      </c>
      <c r="Y24" s="51">
        <f t="shared" si="3"/>
        <v>0</v>
      </c>
      <c r="Z24" s="51" t="str">
        <f t="shared" si="4"/>
        <v>не справился</v>
      </c>
      <c r="AA24" s="51">
        <f t="shared" si="5"/>
        <v>2</v>
      </c>
    </row>
    <row r="25" spans="1:27" ht="24" customHeight="1">
      <c r="A25" s="93"/>
      <c r="B25" s="89" t="s">
        <v>29</v>
      </c>
      <c r="C25" s="100" t="s">
        <v>90</v>
      </c>
      <c r="D25" s="91"/>
      <c r="E25" s="93">
        <v>1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50">
        <f t="shared" si="0"/>
        <v>0</v>
      </c>
      <c r="W25" s="51">
        <f t="shared" si="1"/>
        <v>0</v>
      </c>
      <c r="X25" s="51" t="str">
        <f t="shared" si="2"/>
        <v>не справился</v>
      </c>
      <c r="Y25" s="51">
        <f t="shared" si="3"/>
        <v>0</v>
      </c>
      <c r="Z25" s="51" t="str">
        <f t="shared" si="4"/>
        <v>не справился</v>
      </c>
      <c r="AA25" s="51">
        <f t="shared" si="5"/>
        <v>2</v>
      </c>
    </row>
    <row r="26" spans="1:27" ht="24" customHeight="1">
      <c r="A26" s="93"/>
      <c r="B26" s="89" t="s">
        <v>29</v>
      </c>
      <c r="C26" s="100" t="s">
        <v>90</v>
      </c>
      <c r="D26" s="91"/>
      <c r="E26" s="93">
        <v>1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50">
        <f t="shared" si="0"/>
        <v>0</v>
      </c>
      <c r="W26" s="51">
        <f t="shared" si="1"/>
        <v>0</v>
      </c>
      <c r="X26" s="51" t="str">
        <f t="shared" si="2"/>
        <v>не справился</v>
      </c>
      <c r="Y26" s="51">
        <f t="shared" si="3"/>
        <v>0</v>
      </c>
      <c r="Z26" s="51" t="str">
        <f t="shared" si="4"/>
        <v>не справился</v>
      </c>
      <c r="AA26" s="51">
        <f t="shared" si="5"/>
        <v>2</v>
      </c>
    </row>
    <row r="27" spans="1:27" ht="24" customHeight="1">
      <c r="A27" s="93"/>
      <c r="B27" s="89" t="s">
        <v>29</v>
      </c>
      <c r="C27" s="100" t="s">
        <v>90</v>
      </c>
      <c r="D27" s="91"/>
      <c r="E27" s="93">
        <v>1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50">
        <f t="shared" si="0"/>
        <v>0</v>
      </c>
      <c r="W27" s="51">
        <f t="shared" si="1"/>
        <v>0</v>
      </c>
      <c r="X27" s="51" t="str">
        <f t="shared" si="2"/>
        <v>не справился</v>
      </c>
      <c r="Y27" s="51">
        <f t="shared" si="3"/>
        <v>0</v>
      </c>
      <c r="Z27" s="51" t="str">
        <f t="shared" si="4"/>
        <v>не справился</v>
      </c>
      <c r="AA27" s="51">
        <f t="shared" si="5"/>
        <v>2</v>
      </c>
    </row>
    <row r="28" spans="1:27" ht="24" customHeight="1">
      <c r="A28" s="93"/>
      <c r="B28" s="89" t="s">
        <v>29</v>
      </c>
      <c r="C28" s="100" t="s">
        <v>90</v>
      </c>
      <c r="D28" s="91"/>
      <c r="E28" s="93">
        <v>1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50">
        <f t="shared" si="0"/>
        <v>0</v>
      </c>
      <c r="W28" s="51">
        <f t="shared" si="1"/>
        <v>0</v>
      </c>
      <c r="X28" s="51" t="str">
        <f t="shared" si="2"/>
        <v>не справился</v>
      </c>
      <c r="Y28" s="51">
        <f t="shared" si="3"/>
        <v>0</v>
      </c>
      <c r="Z28" s="51" t="str">
        <f t="shared" si="4"/>
        <v>не справился</v>
      </c>
      <c r="AA28" s="51">
        <f t="shared" si="5"/>
        <v>2</v>
      </c>
    </row>
    <row r="29" spans="1:27" ht="24" customHeight="1">
      <c r="A29" s="93"/>
      <c r="B29" s="89" t="s">
        <v>29</v>
      </c>
      <c r="C29" s="100" t="s">
        <v>90</v>
      </c>
      <c r="D29" s="91"/>
      <c r="E29" s="93">
        <v>1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50">
        <f t="shared" si="0"/>
        <v>0</v>
      </c>
      <c r="W29" s="51">
        <f t="shared" si="1"/>
        <v>0</v>
      </c>
      <c r="X29" s="51" t="str">
        <f t="shared" si="2"/>
        <v>не справился</v>
      </c>
      <c r="Y29" s="51">
        <f t="shared" si="3"/>
        <v>0</v>
      </c>
      <c r="Z29" s="51" t="str">
        <f t="shared" si="4"/>
        <v>не справился</v>
      </c>
      <c r="AA29" s="51">
        <f t="shared" si="5"/>
        <v>2</v>
      </c>
    </row>
    <row r="30" spans="1:27" ht="24" customHeight="1">
      <c r="A30" s="93"/>
      <c r="B30" s="89" t="s">
        <v>29</v>
      </c>
      <c r="C30" s="100" t="s">
        <v>90</v>
      </c>
      <c r="D30" s="91"/>
      <c r="E30" s="93">
        <v>1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50">
        <f t="shared" si="0"/>
        <v>0</v>
      </c>
      <c r="W30" s="51">
        <f t="shared" si="1"/>
        <v>0</v>
      </c>
      <c r="X30" s="51" t="str">
        <f t="shared" si="2"/>
        <v>не справился</v>
      </c>
      <c r="Y30" s="51">
        <f t="shared" si="3"/>
        <v>0</v>
      </c>
      <c r="Z30" s="51" t="str">
        <f t="shared" si="4"/>
        <v>не справился</v>
      </c>
      <c r="AA30" s="51">
        <f t="shared" si="5"/>
        <v>2</v>
      </c>
    </row>
    <row r="31" spans="1:27" ht="24" customHeight="1">
      <c r="A31" s="93"/>
      <c r="B31" s="89" t="s">
        <v>29</v>
      </c>
      <c r="C31" s="100" t="s">
        <v>90</v>
      </c>
      <c r="D31" s="91"/>
      <c r="E31" s="93">
        <v>1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50">
        <f t="shared" si="0"/>
        <v>0</v>
      </c>
      <c r="W31" s="51">
        <f t="shared" si="1"/>
        <v>0</v>
      </c>
      <c r="X31" s="51" t="str">
        <f t="shared" si="2"/>
        <v>не справился</v>
      </c>
      <c r="Y31" s="51">
        <f t="shared" si="3"/>
        <v>0</v>
      </c>
      <c r="Z31" s="51" t="str">
        <f t="shared" si="4"/>
        <v>не справился</v>
      </c>
      <c r="AA31" s="51">
        <f t="shared" si="5"/>
        <v>2</v>
      </c>
    </row>
    <row r="32" spans="1:27" ht="24" customHeight="1">
      <c r="A32" s="93"/>
      <c r="B32" s="89" t="s">
        <v>29</v>
      </c>
      <c r="C32" s="100" t="s">
        <v>90</v>
      </c>
      <c r="D32" s="91"/>
      <c r="E32" s="93">
        <v>1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50">
        <f t="shared" si="0"/>
        <v>0</v>
      </c>
      <c r="W32" s="51">
        <f t="shared" si="1"/>
        <v>0</v>
      </c>
      <c r="X32" s="51" t="str">
        <f t="shared" si="2"/>
        <v>не справился</v>
      </c>
      <c r="Y32" s="51">
        <f t="shared" si="3"/>
        <v>0</v>
      </c>
      <c r="Z32" s="51" t="str">
        <f t="shared" si="4"/>
        <v>не справился</v>
      </c>
      <c r="AA32" s="51">
        <f t="shared" si="5"/>
        <v>2</v>
      </c>
    </row>
    <row r="33" spans="1:27" ht="29.25" customHeight="1" thickBot="1">
      <c r="A33" s="95"/>
      <c r="B33" s="89" t="s">
        <v>29</v>
      </c>
      <c r="C33" s="100" t="s">
        <v>90</v>
      </c>
      <c r="D33" s="96"/>
      <c r="E33" s="97">
        <v>1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50">
        <f t="shared" si="0"/>
        <v>0</v>
      </c>
      <c r="W33" s="51">
        <f t="shared" si="1"/>
        <v>0</v>
      </c>
      <c r="X33" s="51" t="str">
        <f t="shared" si="2"/>
        <v>не справился</v>
      </c>
      <c r="Y33" s="51">
        <f t="shared" si="3"/>
        <v>0</v>
      </c>
      <c r="Z33" s="51" t="str">
        <f t="shared" si="4"/>
        <v>не справился</v>
      </c>
      <c r="AA33" s="51">
        <f t="shared" si="5"/>
        <v>2</v>
      </c>
    </row>
    <row r="34" spans="1:27" s="48" customFormat="1" ht="29.25" customHeight="1" thickTop="1">
      <c r="A34" s="137" t="s">
        <v>87</v>
      </c>
      <c r="B34" s="138"/>
      <c r="C34" s="138"/>
      <c r="D34" s="103">
        <v>28</v>
      </c>
      <c r="E34" s="104"/>
      <c r="F34" s="105">
        <f>SUM(F6:F33)</f>
        <v>0</v>
      </c>
      <c r="G34" s="105">
        <f aca="true" t="shared" si="6" ref="G34:U34">SUM(G6:G33)</f>
        <v>0</v>
      </c>
      <c r="H34" s="105">
        <f t="shared" si="6"/>
        <v>0</v>
      </c>
      <c r="I34" s="105">
        <f t="shared" si="6"/>
        <v>0</v>
      </c>
      <c r="J34" s="105">
        <f t="shared" si="6"/>
        <v>0</v>
      </c>
      <c r="K34" s="105">
        <f t="shared" si="6"/>
        <v>0</v>
      </c>
      <c r="L34" s="105">
        <f t="shared" si="6"/>
        <v>0</v>
      </c>
      <c r="M34" s="105">
        <f t="shared" si="6"/>
        <v>0</v>
      </c>
      <c r="N34" s="105">
        <f t="shared" si="6"/>
        <v>0</v>
      </c>
      <c r="O34" s="105">
        <f t="shared" si="6"/>
        <v>0</v>
      </c>
      <c r="P34" s="105">
        <f t="shared" si="6"/>
        <v>0</v>
      </c>
      <c r="Q34" s="105">
        <f t="shared" si="6"/>
        <v>0</v>
      </c>
      <c r="R34" s="105">
        <f t="shared" si="6"/>
        <v>0</v>
      </c>
      <c r="S34" s="105">
        <f t="shared" si="6"/>
        <v>0</v>
      </c>
      <c r="T34" s="105">
        <f t="shared" si="6"/>
        <v>0</v>
      </c>
      <c r="U34" s="105">
        <f t="shared" si="6"/>
        <v>0</v>
      </c>
      <c r="V34" s="73"/>
      <c r="W34" s="150" t="s">
        <v>94</v>
      </c>
      <c r="X34" s="151"/>
      <c r="Y34" s="151"/>
      <c r="Z34" s="151"/>
      <c r="AA34" s="151"/>
    </row>
    <row r="35" spans="1:27" ht="12.75" customHeight="1">
      <c r="A35" s="101"/>
      <c r="B35" s="102"/>
      <c r="C35" s="102"/>
      <c r="D35" s="103"/>
      <c r="E35" s="104"/>
      <c r="F35" s="110">
        <f>$D34</f>
        <v>28</v>
      </c>
      <c r="G35" s="110">
        <f aca="true" t="shared" si="7" ref="G35:T35">$D34</f>
        <v>28</v>
      </c>
      <c r="H35" s="110">
        <f t="shared" si="7"/>
        <v>28</v>
      </c>
      <c r="I35" s="110">
        <f t="shared" si="7"/>
        <v>28</v>
      </c>
      <c r="J35" s="110">
        <f t="shared" si="7"/>
        <v>28</v>
      </c>
      <c r="K35" s="110">
        <f t="shared" si="7"/>
        <v>28</v>
      </c>
      <c r="L35" s="110">
        <f t="shared" si="7"/>
        <v>28</v>
      </c>
      <c r="M35" s="110">
        <f t="shared" si="7"/>
        <v>28</v>
      </c>
      <c r="N35" s="110">
        <f t="shared" si="7"/>
        <v>28</v>
      </c>
      <c r="O35" s="110">
        <f t="shared" si="7"/>
        <v>28</v>
      </c>
      <c r="P35" s="110">
        <f t="shared" si="7"/>
        <v>28</v>
      </c>
      <c r="Q35" s="110">
        <f t="shared" si="7"/>
        <v>28</v>
      </c>
      <c r="R35" s="110">
        <f t="shared" si="7"/>
        <v>28</v>
      </c>
      <c r="S35" s="110">
        <f t="shared" si="7"/>
        <v>28</v>
      </c>
      <c r="T35" s="110">
        <f t="shared" si="7"/>
        <v>28</v>
      </c>
      <c r="U35" s="110">
        <f>$D34*2</f>
        <v>56</v>
      </c>
      <c r="V35" s="73"/>
      <c r="W35" s="141" t="s">
        <v>95</v>
      </c>
      <c r="X35" s="142"/>
      <c r="Y35" s="142"/>
      <c r="Z35" s="142"/>
      <c r="AA35" s="142"/>
    </row>
    <row r="36" spans="1:27" ht="12.75" customHeight="1">
      <c r="A36" s="134" t="s">
        <v>18</v>
      </c>
      <c r="B36" s="135"/>
      <c r="C36" s="135"/>
      <c r="D36" s="136"/>
      <c r="E36" s="106"/>
      <c r="F36" s="111">
        <f>F34/F35</f>
        <v>0</v>
      </c>
      <c r="G36" s="111">
        <f aca="true" t="shared" si="8" ref="G36:U36">G34/G35</f>
        <v>0</v>
      </c>
      <c r="H36" s="111">
        <f t="shared" si="8"/>
        <v>0</v>
      </c>
      <c r="I36" s="111">
        <f t="shared" si="8"/>
        <v>0</v>
      </c>
      <c r="J36" s="111">
        <f t="shared" si="8"/>
        <v>0</v>
      </c>
      <c r="K36" s="111">
        <f t="shared" si="8"/>
        <v>0</v>
      </c>
      <c r="L36" s="111">
        <f t="shared" si="8"/>
        <v>0</v>
      </c>
      <c r="M36" s="111">
        <f t="shared" si="8"/>
        <v>0</v>
      </c>
      <c r="N36" s="111">
        <f t="shared" si="8"/>
        <v>0</v>
      </c>
      <c r="O36" s="111">
        <f t="shared" si="8"/>
        <v>0</v>
      </c>
      <c r="P36" s="111">
        <f t="shared" si="8"/>
        <v>0</v>
      </c>
      <c r="Q36" s="111">
        <f t="shared" si="8"/>
        <v>0</v>
      </c>
      <c r="R36" s="111">
        <f t="shared" si="8"/>
        <v>0</v>
      </c>
      <c r="S36" s="111">
        <f t="shared" si="8"/>
        <v>0</v>
      </c>
      <c r="T36" s="111">
        <f t="shared" si="8"/>
        <v>0</v>
      </c>
      <c r="U36" s="111">
        <f t="shared" si="8"/>
        <v>0</v>
      </c>
      <c r="V36" s="73"/>
      <c r="W36" s="74"/>
      <c r="X36" s="74"/>
      <c r="Y36" s="74"/>
      <c r="Z36" s="75"/>
      <c r="AA36" s="76"/>
    </row>
    <row r="37" spans="6:22" ht="12.75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"/>
    </row>
    <row r="38" spans="15:27" ht="12.75" customHeight="1">
      <c r="O38" s="34"/>
      <c r="P38" s="34"/>
      <c r="Q38" s="34"/>
      <c r="R38" s="34"/>
      <c r="S38" s="34"/>
      <c r="T38" s="155" t="s">
        <v>3</v>
      </c>
      <c r="U38" s="155"/>
      <c r="V38" s="155"/>
      <c r="W38" s="61" t="s">
        <v>14</v>
      </c>
      <c r="X38" s="61"/>
      <c r="Y38" s="61"/>
      <c r="Z38" s="61"/>
      <c r="AA38" s="56" t="s">
        <v>4</v>
      </c>
    </row>
    <row r="39" spans="15:27" ht="12.75" customHeight="1">
      <c r="O39" s="34"/>
      <c r="P39" s="34"/>
      <c r="Q39" s="34"/>
      <c r="R39" s="34"/>
      <c r="S39" s="34"/>
      <c r="T39" s="156" t="s">
        <v>5</v>
      </c>
      <c r="U39" s="156"/>
      <c r="V39" s="156"/>
      <c r="W39" s="56">
        <f>COUNTIF(V6:V33,"&gt;=10")</f>
        <v>0</v>
      </c>
      <c r="X39" s="56"/>
      <c r="Y39" s="56"/>
      <c r="Z39" s="56"/>
      <c r="AA39" s="57"/>
    </row>
    <row r="40" spans="15:27" ht="12.75" customHeight="1">
      <c r="O40" s="34"/>
      <c r="P40" s="34"/>
      <c r="Q40" s="34"/>
      <c r="R40" s="34"/>
      <c r="S40" s="34"/>
      <c r="T40" s="157" t="s">
        <v>6</v>
      </c>
      <c r="U40" s="157"/>
      <c r="V40" s="157"/>
      <c r="W40" s="56">
        <f>D34-W39</f>
        <v>28</v>
      </c>
      <c r="X40" s="56"/>
      <c r="Y40" s="56"/>
      <c r="Z40" s="56"/>
      <c r="AA40" s="57"/>
    </row>
    <row r="41" spans="6:22" ht="12.75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"/>
    </row>
    <row r="42" spans="15:27" ht="12.75" customHeight="1">
      <c r="O42" s="35"/>
      <c r="P42" s="35"/>
      <c r="Q42" s="35"/>
      <c r="R42" s="35"/>
      <c r="S42" s="36"/>
      <c r="T42" s="159" t="s">
        <v>19</v>
      </c>
      <c r="U42" s="159"/>
      <c r="V42" s="159"/>
      <c r="W42" s="61" t="s">
        <v>14</v>
      </c>
      <c r="X42" s="61"/>
      <c r="Y42" s="61"/>
      <c r="Z42" s="61"/>
      <c r="AA42" s="58" t="s">
        <v>4</v>
      </c>
    </row>
    <row r="43" spans="15:27" ht="12.75" customHeight="1">
      <c r="O43" s="28"/>
      <c r="P43" s="28"/>
      <c r="Q43" s="28"/>
      <c r="R43" s="28"/>
      <c r="S43" s="37"/>
      <c r="T43" s="158" t="s">
        <v>20</v>
      </c>
      <c r="U43" s="158"/>
      <c r="V43" s="158"/>
      <c r="W43" s="64">
        <f>COUNTIF(V6:V33,"&lt;10")</f>
        <v>28</v>
      </c>
      <c r="X43" s="64"/>
      <c r="Y43" s="57"/>
      <c r="Z43" s="57"/>
      <c r="AA43" s="58"/>
    </row>
    <row r="44" spans="15:27" ht="12.75" customHeight="1">
      <c r="O44" s="28"/>
      <c r="P44" s="28"/>
      <c r="Q44" s="28"/>
      <c r="R44" s="28"/>
      <c r="S44" s="37"/>
      <c r="T44" s="158" t="s">
        <v>21</v>
      </c>
      <c r="U44" s="158"/>
      <c r="V44" s="158"/>
      <c r="W44" s="64">
        <f>COUNTIF(V6:V33,"&lt;12")-W43</f>
        <v>0</v>
      </c>
      <c r="X44" s="64"/>
      <c r="Y44" s="57"/>
      <c r="Z44" s="57"/>
      <c r="AA44" s="58"/>
    </row>
    <row r="45" spans="15:27" ht="12.75" customHeight="1">
      <c r="O45" s="28"/>
      <c r="P45" s="28"/>
      <c r="Q45" s="28"/>
      <c r="R45" s="28"/>
      <c r="S45" s="37"/>
      <c r="T45" s="158" t="s">
        <v>22</v>
      </c>
      <c r="U45" s="158"/>
      <c r="V45" s="158"/>
      <c r="W45" s="64">
        <f>COUNTIF(V6:V33,"&gt;=12")-W46</f>
        <v>0</v>
      </c>
      <c r="X45" s="64"/>
      <c r="Y45" s="57"/>
      <c r="Z45" s="57"/>
      <c r="AA45" s="58"/>
    </row>
    <row r="46" spans="15:27" ht="12.75" customHeight="1">
      <c r="O46" s="28"/>
      <c r="P46" s="28"/>
      <c r="Q46" s="28"/>
      <c r="R46" s="28"/>
      <c r="S46" s="37"/>
      <c r="T46" s="158" t="s">
        <v>23</v>
      </c>
      <c r="U46" s="158"/>
      <c r="V46" s="158"/>
      <c r="W46" s="64">
        <f>COUNTIF(V6:V33,"&gt;=17")</f>
        <v>0</v>
      </c>
      <c r="X46" s="64"/>
      <c r="Y46" s="57"/>
      <c r="Z46" s="57"/>
      <c r="AA46" s="58"/>
    </row>
    <row r="47" spans="15:27" ht="12.75" customHeight="1">
      <c r="O47" s="28"/>
      <c r="P47" s="28"/>
      <c r="Q47" s="28"/>
      <c r="R47" s="28"/>
      <c r="S47" s="37"/>
      <c r="T47" s="158" t="s">
        <v>24</v>
      </c>
      <c r="U47" s="158"/>
      <c r="V47" s="158"/>
      <c r="W47" s="65">
        <f>SUM(W45:W46)</f>
        <v>0</v>
      </c>
      <c r="X47" s="65"/>
      <c r="Y47" s="62"/>
      <c r="Z47" s="62"/>
      <c r="AA47" s="58"/>
    </row>
  </sheetData>
  <sheetProtection sheet="1"/>
  <mergeCells count="43">
    <mergeCell ref="A34:C34"/>
    <mergeCell ref="W34:AA34"/>
    <mergeCell ref="W35:AA35"/>
    <mergeCell ref="A36:D36"/>
    <mergeCell ref="A1:A4"/>
    <mergeCell ref="B1:B4"/>
    <mergeCell ref="C1:C4"/>
    <mergeCell ref="D1:D4"/>
    <mergeCell ref="E1:E4"/>
    <mergeCell ref="F1:U1"/>
    <mergeCell ref="G3:G4"/>
    <mergeCell ref="H3:H4"/>
    <mergeCell ref="I3:I4"/>
    <mergeCell ref="J3:K3"/>
    <mergeCell ref="F2:H2"/>
    <mergeCell ref="I2:K2"/>
    <mergeCell ref="L2:N2"/>
    <mergeCell ref="O2:R2"/>
    <mergeCell ref="S2:U2"/>
    <mergeCell ref="F3:F4"/>
    <mergeCell ref="P3:P4"/>
    <mergeCell ref="Q3:Q4"/>
    <mergeCell ref="L3:L4"/>
    <mergeCell ref="M3:M4"/>
    <mergeCell ref="N3:N4"/>
    <mergeCell ref="O3:O4"/>
    <mergeCell ref="V1:V4"/>
    <mergeCell ref="W1:X4"/>
    <mergeCell ref="Y1:Z4"/>
    <mergeCell ref="AA1:AA4"/>
    <mergeCell ref="R3:R4"/>
    <mergeCell ref="S3:S4"/>
    <mergeCell ref="T3:T4"/>
    <mergeCell ref="U3:U4"/>
    <mergeCell ref="T45:V45"/>
    <mergeCell ref="T46:V46"/>
    <mergeCell ref="T47:V47"/>
    <mergeCell ref="T38:V38"/>
    <mergeCell ref="T39:V39"/>
    <mergeCell ref="T40:V40"/>
    <mergeCell ref="T42:V42"/>
    <mergeCell ref="T43:V43"/>
    <mergeCell ref="T44:V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7"/>
  <sheetViews>
    <sheetView zoomScale="90" zoomScaleNormal="90" zoomScalePageLayoutView="0" workbookViewId="0" topLeftCell="A1">
      <pane ySplit="4" topLeftCell="A17" activePane="bottomLeft" state="frozen"/>
      <selection pane="topLeft" activeCell="A1" sqref="A1"/>
      <selection pane="bottomLeft" activeCell="L22" sqref="L22"/>
    </sheetView>
  </sheetViews>
  <sheetFormatPr defaultColWidth="17.140625" defaultRowHeight="12.75" customHeight="1"/>
  <cols>
    <col min="1" max="1" width="16.28125" style="1" customWidth="1"/>
    <col min="2" max="2" width="10.57421875" style="1" customWidth="1"/>
    <col min="3" max="3" width="5.8515625" style="1" customWidth="1"/>
    <col min="4" max="4" width="21.28125" style="1" customWidth="1"/>
    <col min="5" max="5" width="9.00390625" style="1" hidden="1" customWidth="1"/>
    <col min="6" max="6" width="5.00390625" style="3" customWidth="1"/>
    <col min="7" max="7" width="4.28125" style="3" customWidth="1"/>
    <col min="8" max="8" width="5.28125" style="3" customWidth="1"/>
    <col min="9" max="9" width="5.140625" style="3" customWidth="1"/>
    <col min="10" max="10" width="7.00390625" style="3" customWidth="1"/>
    <col min="11" max="11" width="9.00390625" style="3" customWidth="1"/>
    <col min="12" max="12" width="5.140625" style="3" customWidth="1"/>
    <col min="13" max="13" width="6.8515625" style="3" customWidth="1"/>
    <col min="14" max="14" width="5.140625" style="3" customWidth="1"/>
    <col min="15" max="15" width="7.140625" style="3" customWidth="1"/>
    <col min="16" max="16" width="5.140625" style="3" customWidth="1"/>
    <col min="17" max="17" width="4.7109375" style="3" customWidth="1"/>
    <col min="18" max="18" width="5.140625" style="3" customWidth="1"/>
    <col min="19" max="19" width="6.57421875" style="3" customWidth="1"/>
    <col min="20" max="20" width="4.28125" style="3" customWidth="1"/>
    <col min="21" max="21" width="6.00390625" style="3" customWidth="1"/>
    <col min="22" max="22" width="10.140625" style="48" customWidth="1"/>
    <col min="23" max="23" width="7.28125" style="48" customWidth="1"/>
    <col min="24" max="24" width="13.00390625" style="48" customWidth="1"/>
    <col min="25" max="25" width="8.140625" style="48" customWidth="1"/>
    <col min="26" max="26" width="13.00390625" style="48" customWidth="1"/>
    <col min="27" max="27" width="14.28125" style="48" customWidth="1"/>
    <col min="28" max="16384" width="17.140625" style="3" customWidth="1"/>
  </cols>
  <sheetData>
    <row r="1" spans="1:27" ht="12.75" customHeight="1">
      <c r="A1" s="170" t="s">
        <v>8</v>
      </c>
      <c r="B1" s="173" t="s">
        <v>11</v>
      </c>
      <c r="C1" s="173" t="s">
        <v>9</v>
      </c>
      <c r="D1" s="173" t="s">
        <v>10</v>
      </c>
      <c r="E1" s="174" t="s">
        <v>1</v>
      </c>
      <c r="F1" s="174" t="s">
        <v>13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60" t="s">
        <v>2</v>
      </c>
      <c r="W1" s="164" t="s">
        <v>67</v>
      </c>
      <c r="X1" s="165"/>
      <c r="Y1" s="164" t="s">
        <v>68</v>
      </c>
      <c r="Z1" s="165"/>
      <c r="AA1" s="160" t="s">
        <v>12</v>
      </c>
    </row>
    <row r="2" spans="1:27" ht="22.5" customHeight="1">
      <c r="A2" s="171"/>
      <c r="B2" s="173"/>
      <c r="C2" s="173"/>
      <c r="D2" s="173"/>
      <c r="E2" s="174"/>
      <c r="F2" s="163" t="s">
        <v>30</v>
      </c>
      <c r="G2" s="163"/>
      <c r="H2" s="163"/>
      <c r="I2" s="163" t="s">
        <v>35</v>
      </c>
      <c r="J2" s="163"/>
      <c r="K2" s="163"/>
      <c r="L2" s="163" t="s">
        <v>31</v>
      </c>
      <c r="M2" s="163"/>
      <c r="N2" s="163"/>
      <c r="O2" s="163" t="s">
        <v>32</v>
      </c>
      <c r="P2" s="163"/>
      <c r="Q2" s="163"/>
      <c r="R2" s="163"/>
      <c r="S2" s="163" t="s">
        <v>33</v>
      </c>
      <c r="T2" s="163"/>
      <c r="U2" s="163"/>
      <c r="V2" s="160"/>
      <c r="W2" s="166"/>
      <c r="X2" s="167"/>
      <c r="Y2" s="166"/>
      <c r="Z2" s="167"/>
      <c r="AA2" s="160"/>
    </row>
    <row r="3" spans="1:27" ht="66.75" customHeight="1">
      <c r="A3" s="171"/>
      <c r="B3" s="173"/>
      <c r="C3" s="173"/>
      <c r="D3" s="173"/>
      <c r="E3" s="174"/>
      <c r="F3" s="162" t="s">
        <v>38</v>
      </c>
      <c r="G3" s="162" t="s">
        <v>39</v>
      </c>
      <c r="H3" s="162" t="s">
        <v>40</v>
      </c>
      <c r="I3" s="162" t="s">
        <v>41</v>
      </c>
      <c r="J3" s="163" t="s">
        <v>36</v>
      </c>
      <c r="K3" s="163"/>
      <c r="L3" s="162" t="s">
        <v>43</v>
      </c>
      <c r="M3" s="162" t="s">
        <v>44</v>
      </c>
      <c r="N3" s="162" t="s">
        <v>45</v>
      </c>
      <c r="O3" s="161" t="s">
        <v>54</v>
      </c>
      <c r="P3" s="161" t="s">
        <v>55</v>
      </c>
      <c r="Q3" s="161" t="s">
        <v>56</v>
      </c>
      <c r="R3" s="161" t="s">
        <v>57</v>
      </c>
      <c r="S3" s="161" t="s">
        <v>58</v>
      </c>
      <c r="T3" s="161" t="s">
        <v>59</v>
      </c>
      <c r="U3" s="161" t="s">
        <v>60</v>
      </c>
      <c r="V3" s="160"/>
      <c r="W3" s="166"/>
      <c r="X3" s="167"/>
      <c r="Y3" s="166"/>
      <c r="Z3" s="167"/>
      <c r="AA3" s="160"/>
    </row>
    <row r="4" spans="1:27" ht="144" customHeight="1">
      <c r="A4" s="172"/>
      <c r="B4" s="173"/>
      <c r="C4" s="173"/>
      <c r="D4" s="173"/>
      <c r="E4" s="174"/>
      <c r="F4" s="162"/>
      <c r="G4" s="162"/>
      <c r="H4" s="162"/>
      <c r="I4" s="162"/>
      <c r="J4" s="88" t="s">
        <v>42</v>
      </c>
      <c r="K4" s="87" t="s">
        <v>49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0"/>
      <c r="W4" s="168"/>
      <c r="X4" s="169"/>
      <c r="Y4" s="168"/>
      <c r="Z4" s="169"/>
      <c r="AA4" s="160"/>
    </row>
    <row r="5" spans="1:27" s="48" customFormat="1" ht="51.75" customHeight="1">
      <c r="A5" s="79"/>
      <c r="B5" s="80"/>
      <c r="C5" s="80"/>
      <c r="D5" s="81"/>
      <c r="E5" s="80"/>
      <c r="F5" s="82" t="s">
        <v>69</v>
      </c>
      <c r="G5" s="82" t="s">
        <v>69</v>
      </c>
      <c r="H5" s="82" t="s">
        <v>69</v>
      </c>
      <c r="I5" s="82" t="s">
        <v>69</v>
      </c>
      <c r="J5" s="82" t="s">
        <v>69</v>
      </c>
      <c r="K5" s="82" t="s">
        <v>69</v>
      </c>
      <c r="L5" s="82" t="s">
        <v>69</v>
      </c>
      <c r="M5" s="82" t="s">
        <v>69</v>
      </c>
      <c r="N5" s="82" t="s">
        <v>69</v>
      </c>
      <c r="O5" s="82" t="s">
        <v>69</v>
      </c>
      <c r="P5" s="82" t="s">
        <v>69</v>
      </c>
      <c r="Q5" s="82" t="s">
        <v>69</v>
      </c>
      <c r="R5" s="82" t="s">
        <v>69</v>
      </c>
      <c r="S5" s="82" t="s">
        <v>69</v>
      </c>
      <c r="T5" s="82" t="s">
        <v>69</v>
      </c>
      <c r="U5" s="82" t="s">
        <v>70</v>
      </c>
      <c r="V5" s="49"/>
      <c r="W5" s="49"/>
      <c r="X5" s="49"/>
      <c r="Y5" s="49"/>
      <c r="Z5" s="49"/>
      <c r="AA5" s="49"/>
    </row>
    <row r="6" spans="1:27" ht="24" customHeight="1">
      <c r="A6" s="89"/>
      <c r="B6" s="89" t="s">
        <v>29</v>
      </c>
      <c r="C6" s="100" t="s">
        <v>91</v>
      </c>
      <c r="D6" s="91"/>
      <c r="E6" s="89">
        <v>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50">
        <f>SUM(F6:U6)</f>
        <v>0</v>
      </c>
      <c r="W6" s="51">
        <f>V6-H6-K6-T6-U6</f>
        <v>0</v>
      </c>
      <c r="X6" s="51" t="str">
        <f>IF(W6&gt;9,"справился","не справился")</f>
        <v>не справился</v>
      </c>
      <c r="Y6" s="51">
        <f>H6+K6+T6+U6</f>
        <v>0</v>
      </c>
      <c r="Z6" s="51" t="str">
        <f>IF(Y6&gt;=4,"справился","не справился")</f>
        <v>не справился</v>
      </c>
      <c r="AA6" s="51">
        <f>IF(V6&gt;16,5,IF(V6&gt;11,4,IF(V6&gt;9,3,2)))</f>
        <v>2</v>
      </c>
    </row>
    <row r="7" spans="1:27" ht="24" customHeight="1">
      <c r="A7" s="93"/>
      <c r="B7" s="89" t="s">
        <v>29</v>
      </c>
      <c r="C7" s="100" t="s">
        <v>91</v>
      </c>
      <c r="D7" s="91"/>
      <c r="E7" s="93">
        <v>2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50">
        <f aca="true" t="shared" si="0" ref="V7:V33">SUM(F7:U7)</f>
        <v>0</v>
      </c>
      <c r="W7" s="51">
        <f aca="true" t="shared" si="1" ref="W7:W33">V7-H7-K7-T7-U7</f>
        <v>0</v>
      </c>
      <c r="X7" s="51" t="str">
        <f aca="true" t="shared" si="2" ref="X7:X33">IF(W7&gt;9,"справился","не справился")</f>
        <v>не справился</v>
      </c>
      <c r="Y7" s="51">
        <f aca="true" t="shared" si="3" ref="Y7:Y33">H7+K7+T7+U7</f>
        <v>0</v>
      </c>
      <c r="Z7" s="51" t="str">
        <f aca="true" t="shared" si="4" ref="Z7:Z33">IF(Y7&gt;=4,"справился","не справился")</f>
        <v>не справился</v>
      </c>
      <c r="AA7" s="51">
        <f aca="true" t="shared" si="5" ref="AA7:AA33">IF(V7&gt;16,5,IF(V7&gt;11,4,IF(V7&gt;9,3,2)))</f>
        <v>2</v>
      </c>
    </row>
    <row r="8" spans="1:27" ht="24" customHeight="1">
      <c r="A8" s="93"/>
      <c r="B8" s="89" t="s">
        <v>29</v>
      </c>
      <c r="C8" s="100" t="s">
        <v>91</v>
      </c>
      <c r="D8" s="91"/>
      <c r="E8" s="93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50">
        <f t="shared" si="0"/>
        <v>0</v>
      </c>
      <c r="W8" s="51">
        <f t="shared" si="1"/>
        <v>0</v>
      </c>
      <c r="X8" s="51" t="str">
        <f t="shared" si="2"/>
        <v>не справился</v>
      </c>
      <c r="Y8" s="51">
        <f t="shared" si="3"/>
        <v>0</v>
      </c>
      <c r="Z8" s="51" t="str">
        <f t="shared" si="4"/>
        <v>не справился</v>
      </c>
      <c r="AA8" s="51">
        <f t="shared" si="5"/>
        <v>2</v>
      </c>
    </row>
    <row r="9" spans="1:27" ht="24" customHeight="1">
      <c r="A9" s="93"/>
      <c r="B9" s="89" t="s">
        <v>29</v>
      </c>
      <c r="C9" s="100" t="s">
        <v>91</v>
      </c>
      <c r="D9" s="91"/>
      <c r="E9" s="93">
        <v>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50">
        <f t="shared" si="0"/>
        <v>0</v>
      </c>
      <c r="W9" s="51">
        <f t="shared" si="1"/>
        <v>0</v>
      </c>
      <c r="X9" s="51" t="str">
        <f t="shared" si="2"/>
        <v>не справился</v>
      </c>
      <c r="Y9" s="51">
        <f t="shared" si="3"/>
        <v>0</v>
      </c>
      <c r="Z9" s="51" t="str">
        <f t="shared" si="4"/>
        <v>не справился</v>
      </c>
      <c r="AA9" s="51">
        <f t="shared" si="5"/>
        <v>2</v>
      </c>
    </row>
    <row r="10" spans="1:27" ht="24" customHeight="1">
      <c r="A10" s="93"/>
      <c r="B10" s="89" t="s">
        <v>29</v>
      </c>
      <c r="C10" s="100" t="s">
        <v>91</v>
      </c>
      <c r="D10" s="91"/>
      <c r="E10" s="93">
        <v>2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50">
        <f t="shared" si="0"/>
        <v>0</v>
      </c>
      <c r="W10" s="51">
        <f t="shared" si="1"/>
        <v>0</v>
      </c>
      <c r="X10" s="51" t="str">
        <f t="shared" si="2"/>
        <v>не справился</v>
      </c>
      <c r="Y10" s="51">
        <f t="shared" si="3"/>
        <v>0</v>
      </c>
      <c r="Z10" s="51" t="str">
        <f t="shared" si="4"/>
        <v>не справился</v>
      </c>
      <c r="AA10" s="51">
        <f t="shared" si="5"/>
        <v>2</v>
      </c>
    </row>
    <row r="11" spans="1:27" ht="24" customHeight="1">
      <c r="A11" s="93"/>
      <c r="B11" s="89" t="s">
        <v>29</v>
      </c>
      <c r="C11" s="100" t="s">
        <v>91</v>
      </c>
      <c r="D11" s="91"/>
      <c r="E11" s="93">
        <v>2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50">
        <f t="shared" si="0"/>
        <v>0</v>
      </c>
      <c r="W11" s="51">
        <f t="shared" si="1"/>
        <v>0</v>
      </c>
      <c r="X11" s="51" t="str">
        <f t="shared" si="2"/>
        <v>не справился</v>
      </c>
      <c r="Y11" s="51">
        <f t="shared" si="3"/>
        <v>0</v>
      </c>
      <c r="Z11" s="51" t="str">
        <f t="shared" si="4"/>
        <v>не справился</v>
      </c>
      <c r="AA11" s="51">
        <f t="shared" si="5"/>
        <v>2</v>
      </c>
    </row>
    <row r="12" spans="1:27" ht="24" customHeight="1">
      <c r="A12" s="93"/>
      <c r="B12" s="89" t="s">
        <v>29</v>
      </c>
      <c r="C12" s="100" t="s">
        <v>91</v>
      </c>
      <c r="D12" s="91"/>
      <c r="E12" s="93">
        <v>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50">
        <f t="shared" si="0"/>
        <v>0</v>
      </c>
      <c r="W12" s="51">
        <f t="shared" si="1"/>
        <v>0</v>
      </c>
      <c r="X12" s="51" t="str">
        <f t="shared" si="2"/>
        <v>не справился</v>
      </c>
      <c r="Y12" s="51">
        <f t="shared" si="3"/>
        <v>0</v>
      </c>
      <c r="Z12" s="51" t="str">
        <f t="shared" si="4"/>
        <v>не справился</v>
      </c>
      <c r="AA12" s="51">
        <f t="shared" si="5"/>
        <v>2</v>
      </c>
    </row>
    <row r="13" spans="1:27" ht="24" customHeight="1">
      <c r="A13" s="93"/>
      <c r="B13" s="89" t="s">
        <v>29</v>
      </c>
      <c r="C13" s="100" t="s">
        <v>91</v>
      </c>
      <c r="D13" s="91"/>
      <c r="E13" s="93">
        <v>2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0">
        <f t="shared" si="0"/>
        <v>0</v>
      </c>
      <c r="W13" s="51">
        <f t="shared" si="1"/>
        <v>0</v>
      </c>
      <c r="X13" s="51" t="str">
        <f t="shared" si="2"/>
        <v>не справился</v>
      </c>
      <c r="Y13" s="51">
        <f t="shared" si="3"/>
        <v>0</v>
      </c>
      <c r="Z13" s="51" t="str">
        <f t="shared" si="4"/>
        <v>не справился</v>
      </c>
      <c r="AA13" s="51">
        <f t="shared" si="5"/>
        <v>2</v>
      </c>
    </row>
    <row r="14" spans="1:27" ht="24" customHeight="1">
      <c r="A14" s="93"/>
      <c r="B14" s="89" t="s">
        <v>29</v>
      </c>
      <c r="C14" s="100" t="s">
        <v>91</v>
      </c>
      <c r="D14" s="91"/>
      <c r="E14" s="93">
        <v>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50">
        <f t="shared" si="0"/>
        <v>0</v>
      </c>
      <c r="W14" s="51">
        <f t="shared" si="1"/>
        <v>0</v>
      </c>
      <c r="X14" s="51" t="str">
        <f t="shared" si="2"/>
        <v>не справился</v>
      </c>
      <c r="Y14" s="51">
        <f t="shared" si="3"/>
        <v>0</v>
      </c>
      <c r="Z14" s="51" t="str">
        <f t="shared" si="4"/>
        <v>не справился</v>
      </c>
      <c r="AA14" s="51">
        <f t="shared" si="5"/>
        <v>2</v>
      </c>
    </row>
    <row r="15" spans="1:27" ht="24" customHeight="1">
      <c r="A15" s="93"/>
      <c r="B15" s="89" t="s">
        <v>29</v>
      </c>
      <c r="C15" s="100" t="s">
        <v>91</v>
      </c>
      <c r="D15" s="91"/>
      <c r="E15" s="93">
        <v>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50">
        <f t="shared" si="0"/>
        <v>0</v>
      </c>
      <c r="W15" s="51">
        <f t="shared" si="1"/>
        <v>0</v>
      </c>
      <c r="X15" s="51" t="str">
        <f t="shared" si="2"/>
        <v>не справился</v>
      </c>
      <c r="Y15" s="51">
        <f t="shared" si="3"/>
        <v>0</v>
      </c>
      <c r="Z15" s="51" t="str">
        <f t="shared" si="4"/>
        <v>не справился</v>
      </c>
      <c r="AA15" s="51">
        <f t="shared" si="5"/>
        <v>2</v>
      </c>
    </row>
    <row r="16" spans="1:27" ht="24" customHeight="1">
      <c r="A16" s="93"/>
      <c r="B16" s="89" t="s">
        <v>29</v>
      </c>
      <c r="C16" s="100" t="s">
        <v>91</v>
      </c>
      <c r="D16" s="91"/>
      <c r="E16" s="93">
        <v>2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50">
        <f t="shared" si="0"/>
        <v>0</v>
      </c>
      <c r="W16" s="51">
        <f t="shared" si="1"/>
        <v>0</v>
      </c>
      <c r="X16" s="51" t="str">
        <f t="shared" si="2"/>
        <v>не справился</v>
      </c>
      <c r="Y16" s="51">
        <f t="shared" si="3"/>
        <v>0</v>
      </c>
      <c r="Z16" s="51" t="str">
        <f t="shared" si="4"/>
        <v>не справился</v>
      </c>
      <c r="AA16" s="51">
        <f t="shared" si="5"/>
        <v>2</v>
      </c>
    </row>
    <row r="17" spans="1:27" ht="24" customHeight="1">
      <c r="A17" s="93"/>
      <c r="B17" s="89" t="s">
        <v>29</v>
      </c>
      <c r="C17" s="100" t="s">
        <v>91</v>
      </c>
      <c r="D17" s="91"/>
      <c r="E17" s="93">
        <v>2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50">
        <f t="shared" si="0"/>
        <v>0</v>
      </c>
      <c r="W17" s="51">
        <f t="shared" si="1"/>
        <v>0</v>
      </c>
      <c r="X17" s="51" t="str">
        <f t="shared" si="2"/>
        <v>не справился</v>
      </c>
      <c r="Y17" s="51">
        <f t="shared" si="3"/>
        <v>0</v>
      </c>
      <c r="Z17" s="51" t="str">
        <f t="shared" si="4"/>
        <v>не справился</v>
      </c>
      <c r="AA17" s="51">
        <f t="shared" si="5"/>
        <v>2</v>
      </c>
    </row>
    <row r="18" spans="1:27" ht="24" customHeight="1">
      <c r="A18" s="93"/>
      <c r="B18" s="89" t="s">
        <v>29</v>
      </c>
      <c r="C18" s="100" t="s">
        <v>91</v>
      </c>
      <c r="D18" s="91"/>
      <c r="E18" s="93">
        <v>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50">
        <f t="shared" si="0"/>
        <v>0</v>
      </c>
      <c r="W18" s="51">
        <f t="shared" si="1"/>
        <v>0</v>
      </c>
      <c r="X18" s="51" t="str">
        <f t="shared" si="2"/>
        <v>не справился</v>
      </c>
      <c r="Y18" s="51">
        <f t="shared" si="3"/>
        <v>0</v>
      </c>
      <c r="Z18" s="51" t="str">
        <f t="shared" si="4"/>
        <v>не справился</v>
      </c>
      <c r="AA18" s="51">
        <f t="shared" si="5"/>
        <v>2</v>
      </c>
    </row>
    <row r="19" spans="1:27" ht="24" customHeight="1">
      <c r="A19" s="93"/>
      <c r="B19" s="89" t="s">
        <v>29</v>
      </c>
      <c r="C19" s="100" t="s">
        <v>91</v>
      </c>
      <c r="D19" s="91"/>
      <c r="E19" s="93">
        <v>2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50">
        <f t="shared" si="0"/>
        <v>0</v>
      </c>
      <c r="W19" s="51">
        <f t="shared" si="1"/>
        <v>0</v>
      </c>
      <c r="X19" s="51" t="str">
        <f t="shared" si="2"/>
        <v>не справился</v>
      </c>
      <c r="Y19" s="51">
        <f t="shared" si="3"/>
        <v>0</v>
      </c>
      <c r="Z19" s="51" t="str">
        <f t="shared" si="4"/>
        <v>не справился</v>
      </c>
      <c r="AA19" s="51">
        <f t="shared" si="5"/>
        <v>2</v>
      </c>
    </row>
    <row r="20" spans="1:27" ht="24" customHeight="1">
      <c r="A20" s="93"/>
      <c r="B20" s="89" t="s">
        <v>29</v>
      </c>
      <c r="C20" s="100" t="s">
        <v>91</v>
      </c>
      <c r="D20" s="91"/>
      <c r="E20" s="93">
        <v>2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50">
        <f t="shared" si="0"/>
        <v>0</v>
      </c>
      <c r="W20" s="51">
        <f t="shared" si="1"/>
        <v>0</v>
      </c>
      <c r="X20" s="51" t="str">
        <f t="shared" si="2"/>
        <v>не справился</v>
      </c>
      <c r="Y20" s="51">
        <f t="shared" si="3"/>
        <v>0</v>
      </c>
      <c r="Z20" s="51" t="str">
        <f t="shared" si="4"/>
        <v>не справился</v>
      </c>
      <c r="AA20" s="51">
        <f t="shared" si="5"/>
        <v>2</v>
      </c>
    </row>
    <row r="21" spans="1:27" ht="24" customHeight="1">
      <c r="A21" s="93"/>
      <c r="B21" s="89" t="s">
        <v>29</v>
      </c>
      <c r="C21" s="100" t="s">
        <v>91</v>
      </c>
      <c r="D21" s="91"/>
      <c r="E21" s="93">
        <v>1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50">
        <f t="shared" si="0"/>
        <v>0</v>
      </c>
      <c r="W21" s="51">
        <f t="shared" si="1"/>
        <v>0</v>
      </c>
      <c r="X21" s="51" t="str">
        <f t="shared" si="2"/>
        <v>не справился</v>
      </c>
      <c r="Y21" s="51">
        <f t="shared" si="3"/>
        <v>0</v>
      </c>
      <c r="Z21" s="51" t="str">
        <f t="shared" si="4"/>
        <v>не справился</v>
      </c>
      <c r="AA21" s="51">
        <f t="shared" si="5"/>
        <v>2</v>
      </c>
    </row>
    <row r="22" spans="1:27" ht="24" customHeight="1">
      <c r="A22" s="93"/>
      <c r="B22" s="89" t="s">
        <v>29</v>
      </c>
      <c r="C22" s="100" t="s">
        <v>91</v>
      </c>
      <c r="D22" s="91"/>
      <c r="E22" s="93">
        <v>1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50">
        <f t="shared" si="0"/>
        <v>0</v>
      </c>
      <c r="W22" s="51">
        <f t="shared" si="1"/>
        <v>0</v>
      </c>
      <c r="X22" s="51" t="str">
        <f t="shared" si="2"/>
        <v>не справился</v>
      </c>
      <c r="Y22" s="51">
        <f t="shared" si="3"/>
        <v>0</v>
      </c>
      <c r="Z22" s="51" t="str">
        <f t="shared" si="4"/>
        <v>не справился</v>
      </c>
      <c r="AA22" s="51">
        <f t="shared" si="5"/>
        <v>2</v>
      </c>
    </row>
    <row r="23" spans="1:27" ht="24" customHeight="1">
      <c r="A23" s="93"/>
      <c r="B23" s="89" t="s">
        <v>29</v>
      </c>
      <c r="C23" s="100" t="s">
        <v>91</v>
      </c>
      <c r="D23" s="91"/>
      <c r="E23" s="93">
        <v>1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50">
        <f t="shared" si="0"/>
        <v>0</v>
      </c>
      <c r="W23" s="51">
        <f t="shared" si="1"/>
        <v>0</v>
      </c>
      <c r="X23" s="51" t="str">
        <f t="shared" si="2"/>
        <v>не справился</v>
      </c>
      <c r="Y23" s="51">
        <f t="shared" si="3"/>
        <v>0</v>
      </c>
      <c r="Z23" s="51" t="str">
        <f t="shared" si="4"/>
        <v>не справился</v>
      </c>
      <c r="AA23" s="51">
        <f t="shared" si="5"/>
        <v>2</v>
      </c>
    </row>
    <row r="24" spans="1:27" ht="24" customHeight="1">
      <c r="A24" s="93"/>
      <c r="B24" s="89" t="s">
        <v>29</v>
      </c>
      <c r="C24" s="100" t="s">
        <v>91</v>
      </c>
      <c r="D24" s="91"/>
      <c r="E24" s="93">
        <v>1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50">
        <f t="shared" si="0"/>
        <v>0</v>
      </c>
      <c r="W24" s="51">
        <f t="shared" si="1"/>
        <v>0</v>
      </c>
      <c r="X24" s="51" t="str">
        <f t="shared" si="2"/>
        <v>не справился</v>
      </c>
      <c r="Y24" s="51">
        <f t="shared" si="3"/>
        <v>0</v>
      </c>
      <c r="Z24" s="51" t="str">
        <f t="shared" si="4"/>
        <v>не справился</v>
      </c>
      <c r="AA24" s="51">
        <f t="shared" si="5"/>
        <v>2</v>
      </c>
    </row>
    <row r="25" spans="1:27" ht="24" customHeight="1">
      <c r="A25" s="93"/>
      <c r="B25" s="89" t="s">
        <v>29</v>
      </c>
      <c r="C25" s="100" t="s">
        <v>91</v>
      </c>
      <c r="D25" s="91"/>
      <c r="E25" s="93">
        <v>1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50">
        <f t="shared" si="0"/>
        <v>0</v>
      </c>
      <c r="W25" s="51">
        <f t="shared" si="1"/>
        <v>0</v>
      </c>
      <c r="X25" s="51" t="str">
        <f t="shared" si="2"/>
        <v>не справился</v>
      </c>
      <c r="Y25" s="51">
        <f t="shared" si="3"/>
        <v>0</v>
      </c>
      <c r="Z25" s="51" t="str">
        <f t="shared" si="4"/>
        <v>не справился</v>
      </c>
      <c r="AA25" s="51">
        <f t="shared" si="5"/>
        <v>2</v>
      </c>
    </row>
    <row r="26" spans="1:27" ht="24" customHeight="1">
      <c r="A26" s="93"/>
      <c r="B26" s="89" t="s">
        <v>29</v>
      </c>
      <c r="C26" s="100" t="s">
        <v>91</v>
      </c>
      <c r="D26" s="91"/>
      <c r="E26" s="93">
        <v>1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50">
        <f t="shared" si="0"/>
        <v>0</v>
      </c>
      <c r="W26" s="51">
        <f t="shared" si="1"/>
        <v>0</v>
      </c>
      <c r="X26" s="51" t="str">
        <f t="shared" si="2"/>
        <v>не справился</v>
      </c>
      <c r="Y26" s="51">
        <f t="shared" si="3"/>
        <v>0</v>
      </c>
      <c r="Z26" s="51" t="str">
        <f t="shared" si="4"/>
        <v>не справился</v>
      </c>
      <c r="AA26" s="51">
        <f t="shared" si="5"/>
        <v>2</v>
      </c>
    </row>
    <row r="27" spans="1:27" ht="24" customHeight="1">
      <c r="A27" s="93"/>
      <c r="B27" s="89" t="s">
        <v>29</v>
      </c>
      <c r="C27" s="100" t="s">
        <v>91</v>
      </c>
      <c r="D27" s="91"/>
      <c r="E27" s="93">
        <v>1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50">
        <f t="shared" si="0"/>
        <v>0</v>
      </c>
      <c r="W27" s="51">
        <f t="shared" si="1"/>
        <v>0</v>
      </c>
      <c r="X27" s="51" t="str">
        <f t="shared" si="2"/>
        <v>не справился</v>
      </c>
      <c r="Y27" s="51">
        <f t="shared" si="3"/>
        <v>0</v>
      </c>
      <c r="Z27" s="51" t="str">
        <f t="shared" si="4"/>
        <v>не справился</v>
      </c>
      <c r="AA27" s="51">
        <f t="shared" si="5"/>
        <v>2</v>
      </c>
    </row>
    <row r="28" spans="1:27" ht="24" customHeight="1">
      <c r="A28" s="93"/>
      <c r="B28" s="89" t="s">
        <v>29</v>
      </c>
      <c r="C28" s="100" t="s">
        <v>91</v>
      </c>
      <c r="D28" s="91"/>
      <c r="E28" s="93">
        <v>1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50">
        <f t="shared" si="0"/>
        <v>0</v>
      </c>
      <c r="W28" s="51">
        <f t="shared" si="1"/>
        <v>0</v>
      </c>
      <c r="X28" s="51" t="str">
        <f t="shared" si="2"/>
        <v>не справился</v>
      </c>
      <c r="Y28" s="51">
        <f t="shared" si="3"/>
        <v>0</v>
      </c>
      <c r="Z28" s="51" t="str">
        <f t="shared" si="4"/>
        <v>не справился</v>
      </c>
      <c r="AA28" s="51">
        <f t="shared" si="5"/>
        <v>2</v>
      </c>
    </row>
    <row r="29" spans="1:27" ht="24" customHeight="1">
      <c r="A29" s="93"/>
      <c r="B29" s="89" t="s">
        <v>29</v>
      </c>
      <c r="C29" s="100" t="s">
        <v>91</v>
      </c>
      <c r="D29" s="91"/>
      <c r="E29" s="93">
        <v>1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50">
        <f t="shared" si="0"/>
        <v>0</v>
      </c>
      <c r="W29" s="51">
        <f t="shared" si="1"/>
        <v>0</v>
      </c>
      <c r="X29" s="51" t="str">
        <f t="shared" si="2"/>
        <v>не справился</v>
      </c>
      <c r="Y29" s="51">
        <f t="shared" si="3"/>
        <v>0</v>
      </c>
      <c r="Z29" s="51" t="str">
        <f t="shared" si="4"/>
        <v>не справился</v>
      </c>
      <c r="AA29" s="51">
        <f t="shared" si="5"/>
        <v>2</v>
      </c>
    </row>
    <row r="30" spans="1:27" ht="24" customHeight="1">
      <c r="A30" s="93"/>
      <c r="B30" s="89" t="s">
        <v>29</v>
      </c>
      <c r="C30" s="100" t="s">
        <v>91</v>
      </c>
      <c r="D30" s="91"/>
      <c r="E30" s="93">
        <v>1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50">
        <f t="shared" si="0"/>
        <v>0</v>
      </c>
      <c r="W30" s="51">
        <f t="shared" si="1"/>
        <v>0</v>
      </c>
      <c r="X30" s="51" t="str">
        <f t="shared" si="2"/>
        <v>не справился</v>
      </c>
      <c r="Y30" s="51">
        <f t="shared" si="3"/>
        <v>0</v>
      </c>
      <c r="Z30" s="51" t="str">
        <f t="shared" si="4"/>
        <v>не справился</v>
      </c>
      <c r="AA30" s="51">
        <f t="shared" si="5"/>
        <v>2</v>
      </c>
    </row>
    <row r="31" spans="1:27" ht="24" customHeight="1">
      <c r="A31" s="93"/>
      <c r="B31" s="89" t="s">
        <v>29</v>
      </c>
      <c r="C31" s="100" t="s">
        <v>91</v>
      </c>
      <c r="D31" s="91"/>
      <c r="E31" s="93">
        <v>1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50">
        <f t="shared" si="0"/>
        <v>0</v>
      </c>
      <c r="W31" s="51">
        <f t="shared" si="1"/>
        <v>0</v>
      </c>
      <c r="X31" s="51" t="str">
        <f t="shared" si="2"/>
        <v>не справился</v>
      </c>
      <c r="Y31" s="51">
        <f t="shared" si="3"/>
        <v>0</v>
      </c>
      <c r="Z31" s="51" t="str">
        <f t="shared" si="4"/>
        <v>не справился</v>
      </c>
      <c r="AA31" s="51">
        <f t="shared" si="5"/>
        <v>2</v>
      </c>
    </row>
    <row r="32" spans="1:27" ht="24" customHeight="1">
      <c r="A32" s="93"/>
      <c r="B32" s="89" t="s">
        <v>29</v>
      </c>
      <c r="C32" s="100" t="s">
        <v>91</v>
      </c>
      <c r="D32" s="91"/>
      <c r="E32" s="93">
        <v>1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50">
        <f t="shared" si="0"/>
        <v>0</v>
      </c>
      <c r="W32" s="51">
        <f t="shared" si="1"/>
        <v>0</v>
      </c>
      <c r="X32" s="51" t="str">
        <f t="shared" si="2"/>
        <v>не справился</v>
      </c>
      <c r="Y32" s="51">
        <f t="shared" si="3"/>
        <v>0</v>
      </c>
      <c r="Z32" s="51" t="str">
        <f t="shared" si="4"/>
        <v>не справился</v>
      </c>
      <c r="AA32" s="51">
        <f t="shared" si="5"/>
        <v>2</v>
      </c>
    </row>
    <row r="33" spans="1:27" ht="29.25" customHeight="1" thickBot="1">
      <c r="A33" s="95"/>
      <c r="B33" s="89" t="s">
        <v>29</v>
      </c>
      <c r="C33" s="100" t="s">
        <v>91</v>
      </c>
      <c r="D33" s="96"/>
      <c r="E33" s="97">
        <v>1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50">
        <f t="shared" si="0"/>
        <v>0</v>
      </c>
      <c r="W33" s="51">
        <f t="shared" si="1"/>
        <v>0</v>
      </c>
      <c r="X33" s="51" t="str">
        <f t="shared" si="2"/>
        <v>не справился</v>
      </c>
      <c r="Y33" s="51">
        <f t="shared" si="3"/>
        <v>0</v>
      </c>
      <c r="Z33" s="51" t="str">
        <f t="shared" si="4"/>
        <v>не справился</v>
      </c>
      <c r="AA33" s="51">
        <f t="shared" si="5"/>
        <v>2</v>
      </c>
    </row>
    <row r="34" spans="1:27" s="48" customFormat="1" ht="29.25" customHeight="1" thickTop="1">
      <c r="A34" s="137" t="s">
        <v>87</v>
      </c>
      <c r="B34" s="138"/>
      <c r="C34" s="138"/>
      <c r="D34" s="103">
        <v>28</v>
      </c>
      <c r="E34" s="104"/>
      <c r="F34" s="105">
        <f>SUM(F6:F33)</f>
        <v>0</v>
      </c>
      <c r="G34" s="105">
        <f aca="true" t="shared" si="6" ref="G34:U34">SUM(G6:G33)</f>
        <v>0</v>
      </c>
      <c r="H34" s="105">
        <f t="shared" si="6"/>
        <v>0</v>
      </c>
      <c r="I34" s="105">
        <f t="shared" si="6"/>
        <v>0</v>
      </c>
      <c r="J34" s="105">
        <f t="shared" si="6"/>
        <v>0</v>
      </c>
      <c r="K34" s="105">
        <f t="shared" si="6"/>
        <v>0</v>
      </c>
      <c r="L34" s="105">
        <f t="shared" si="6"/>
        <v>0</v>
      </c>
      <c r="M34" s="105">
        <f t="shared" si="6"/>
        <v>0</v>
      </c>
      <c r="N34" s="105">
        <f t="shared" si="6"/>
        <v>0</v>
      </c>
      <c r="O34" s="105">
        <f t="shared" si="6"/>
        <v>0</v>
      </c>
      <c r="P34" s="105">
        <f t="shared" si="6"/>
        <v>0</v>
      </c>
      <c r="Q34" s="105">
        <f t="shared" si="6"/>
        <v>0</v>
      </c>
      <c r="R34" s="105">
        <f t="shared" si="6"/>
        <v>0</v>
      </c>
      <c r="S34" s="105">
        <f t="shared" si="6"/>
        <v>0</v>
      </c>
      <c r="T34" s="105">
        <f t="shared" si="6"/>
        <v>0</v>
      </c>
      <c r="U34" s="105">
        <f t="shared" si="6"/>
        <v>0</v>
      </c>
      <c r="V34" s="73"/>
      <c r="W34" s="150" t="s">
        <v>94</v>
      </c>
      <c r="X34" s="151"/>
      <c r="Y34" s="151"/>
      <c r="Z34" s="151"/>
      <c r="AA34" s="151"/>
    </row>
    <row r="35" spans="1:27" ht="12.75" customHeight="1">
      <c r="A35" s="101"/>
      <c r="B35" s="102"/>
      <c r="C35" s="102"/>
      <c r="D35" s="103"/>
      <c r="E35" s="104"/>
      <c r="F35" s="110">
        <f>$D34</f>
        <v>28</v>
      </c>
      <c r="G35" s="110">
        <f aca="true" t="shared" si="7" ref="G35:T35">$D34</f>
        <v>28</v>
      </c>
      <c r="H35" s="110">
        <f t="shared" si="7"/>
        <v>28</v>
      </c>
      <c r="I35" s="110">
        <f t="shared" si="7"/>
        <v>28</v>
      </c>
      <c r="J35" s="110">
        <f t="shared" si="7"/>
        <v>28</v>
      </c>
      <c r="K35" s="110">
        <f t="shared" si="7"/>
        <v>28</v>
      </c>
      <c r="L35" s="110">
        <f t="shared" si="7"/>
        <v>28</v>
      </c>
      <c r="M35" s="110">
        <f t="shared" si="7"/>
        <v>28</v>
      </c>
      <c r="N35" s="110">
        <f t="shared" si="7"/>
        <v>28</v>
      </c>
      <c r="O35" s="110">
        <f t="shared" si="7"/>
        <v>28</v>
      </c>
      <c r="P35" s="110">
        <f t="shared" si="7"/>
        <v>28</v>
      </c>
      <c r="Q35" s="110">
        <f t="shared" si="7"/>
        <v>28</v>
      </c>
      <c r="R35" s="110">
        <f t="shared" si="7"/>
        <v>28</v>
      </c>
      <c r="S35" s="110">
        <f t="shared" si="7"/>
        <v>28</v>
      </c>
      <c r="T35" s="110">
        <f t="shared" si="7"/>
        <v>28</v>
      </c>
      <c r="U35" s="110">
        <f>$D34*2</f>
        <v>56</v>
      </c>
      <c r="V35" s="73"/>
      <c r="W35" s="141" t="s">
        <v>95</v>
      </c>
      <c r="X35" s="142"/>
      <c r="Y35" s="142"/>
      <c r="Z35" s="142"/>
      <c r="AA35" s="142"/>
    </row>
    <row r="36" spans="1:27" ht="15" customHeight="1">
      <c r="A36" s="134" t="s">
        <v>18</v>
      </c>
      <c r="B36" s="135"/>
      <c r="C36" s="135"/>
      <c r="D36" s="136"/>
      <c r="E36" s="106"/>
      <c r="F36" s="111">
        <f>F34/F35</f>
        <v>0</v>
      </c>
      <c r="G36" s="111">
        <f aca="true" t="shared" si="8" ref="G36:U36">G34/G35</f>
        <v>0</v>
      </c>
      <c r="H36" s="111">
        <f t="shared" si="8"/>
        <v>0</v>
      </c>
      <c r="I36" s="111">
        <f t="shared" si="8"/>
        <v>0</v>
      </c>
      <c r="J36" s="111">
        <f t="shared" si="8"/>
        <v>0</v>
      </c>
      <c r="K36" s="111">
        <f t="shared" si="8"/>
        <v>0</v>
      </c>
      <c r="L36" s="111">
        <f t="shared" si="8"/>
        <v>0</v>
      </c>
      <c r="M36" s="111">
        <f t="shared" si="8"/>
        <v>0</v>
      </c>
      <c r="N36" s="111">
        <f t="shared" si="8"/>
        <v>0</v>
      </c>
      <c r="O36" s="111">
        <f t="shared" si="8"/>
        <v>0</v>
      </c>
      <c r="P36" s="111">
        <f t="shared" si="8"/>
        <v>0</v>
      </c>
      <c r="Q36" s="111">
        <f t="shared" si="8"/>
        <v>0</v>
      </c>
      <c r="R36" s="111">
        <f t="shared" si="8"/>
        <v>0</v>
      </c>
      <c r="S36" s="111">
        <f t="shared" si="8"/>
        <v>0</v>
      </c>
      <c r="T36" s="111">
        <f t="shared" si="8"/>
        <v>0</v>
      </c>
      <c r="U36" s="111">
        <f t="shared" si="8"/>
        <v>0</v>
      </c>
      <c r="V36" s="73"/>
      <c r="W36" s="74"/>
      <c r="X36" s="74"/>
      <c r="Y36" s="74"/>
      <c r="Z36" s="75"/>
      <c r="AA36" s="76"/>
    </row>
    <row r="37" spans="6:22" ht="12.75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"/>
    </row>
    <row r="38" spans="15:27" ht="12.75" customHeight="1">
      <c r="O38" s="34"/>
      <c r="P38" s="34"/>
      <c r="Q38" s="34"/>
      <c r="R38" s="34"/>
      <c r="S38" s="34"/>
      <c r="T38" s="155" t="s">
        <v>3</v>
      </c>
      <c r="U38" s="155"/>
      <c r="V38" s="155"/>
      <c r="W38" s="61" t="s">
        <v>14</v>
      </c>
      <c r="X38" s="61"/>
      <c r="Y38" s="61"/>
      <c r="Z38" s="61"/>
      <c r="AA38" s="56" t="s">
        <v>4</v>
      </c>
    </row>
    <row r="39" spans="15:27" ht="12.75" customHeight="1">
      <c r="O39" s="34"/>
      <c r="P39" s="34"/>
      <c r="Q39" s="34"/>
      <c r="R39" s="34"/>
      <c r="S39" s="34"/>
      <c r="T39" s="156" t="s">
        <v>5</v>
      </c>
      <c r="U39" s="156"/>
      <c r="V39" s="156"/>
      <c r="W39" s="56">
        <f>COUNTIF(V6:V33,"&gt;=10")</f>
        <v>0</v>
      </c>
      <c r="X39" s="56"/>
      <c r="Y39" s="56"/>
      <c r="Z39" s="56"/>
      <c r="AA39" s="57"/>
    </row>
    <row r="40" spans="15:27" ht="12.75" customHeight="1">
      <c r="O40" s="34"/>
      <c r="P40" s="34"/>
      <c r="Q40" s="34"/>
      <c r="R40" s="34"/>
      <c r="S40" s="34"/>
      <c r="T40" s="157" t="s">
        <v>6</v>
      </c>
      <c r="U40" s="157"/>
      <c r="V40" s="157"/>
      <c r="W40" s="56">
        <f>D34-W39</f>
        <v>28</v>
      </c>
      <c r="X40" s="56"/>
      <c r="Y40" s="56"/>
      <c r="Z40" s="56"/>
      <c r="AA40" s="57"/>
    </row>
    <row r="41" spans="6:22" ht="12.75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"/>
    </row>
    <row r="42" spans="15:27" ht="12.75" customHeight="1">
      <c r="O42" s="35"/>
      <c r="P42" s="35"/>
      <c r="Q42" s="35"/>
      <c r="R42" s="35"/>
      <c r="S42" s="36"/>
      <c r="T42" s="159" t="s">
        <v>19</v>
      </c>
      <c r="U42" s="159"/>
      <c r="V42" s="159"/>
      <c r="W42" s="61" t="s">
        <v>14</v>
      </c>
      <c r="X42" s="61"/>
      <c r="Y42" s="61"/>
      <c r="Z42" s="61"/>
      <c r="AA42" s="58" t="s">
        <v>4</v>
      </c>
    </row>
    <row r="43" spans="15:27" ht="12.75" customHeight="1">
      <c r="O43" s="28"/>
      <c r="P43" s="28"/>
      <c r="Q43" s="28"/>
      <c r="R43" s="28"/>
      <c r="S43" s="37"/>
      <c r="T43" s="158" t="s">
        <v>20</v>
      </c>
      <c r="U43" s="158"/>
      <c r="V43" s="158"/>
      <c r="W43" s="64">
        <f>COUNTIF(V6:V33,"&lt;10")</f>
        <v>28</v>
      </c>
      <c r="X43" s="64"/>
      <c r="Y43" s="57"/>
      <c r="Z43" s="57"/>
      <c r="AA43" s="58"/>
    </row>
    <row r="44" spans="15:27" ht="12.75" customHeight="1">
      <c r="O44" s="28"/>
      <c r="P44" s="28"/>
      <c r="Q44" s="28"/>
      <c r="R44" s="28"/>
      <c r="S44" s="37"/>
      <c r="T44" s="158" t="s">
        <v>21</v>
      </c>
      <c r="U44" s="158"/>
      <c r="V44" s="158"/>
      <c r="W44" s="64">
        <f>COUNTIF(V6:V33,"&lt;12")-W43</f>
        <v>0</v>
      </c>
      <c r="X44" s="64"/>
      <c r="Y44" s="57"/>
      <c r="Z44" s="57"/>
      <c r="AA44" s="58"/>
    </row>
    <row r="45" spans="15:27" ht="12.75" customHeight="1">
      <c r="O45" s="28"/>
      <c r="P45" s="28"/>
      <c r="Q45" s="28"/>
      <c r="R45" s="28"/>
      <c r="S45" s="37"/>
      <c r="T45" s="158" t="s">
        <v>22</v>
      </c>
      <c r="U45" s="158"/>
      <c r="V45" s="158"/>
      <c r="W45" s="64">
        <f>COUNTIF(V6:V33,"&gt;=12")-W46</f>
        <v>0</v>
      </c>
      <c r="X45" s="64"/>
      <c r="Y45" s="57"/>
      <c r="Z45" s="57"/>
      <c r="AA45" s="58"/>
    </row>
    <row r="46" spans="15:27" ht="12.75" customHeight="1">
      <c r="O46" s="28"/>
      <c r="P46" s="28"/>
      <c r="Q46" s="28"/>
      <c r="R46" s="28"/>
      <c r="S46" s="37"/>
      <c r="T46" s="158" t="s">
        <v>23</v>
      </c>
      <c r="U46" s="158"/>
      <c r="V46" s="158"/>
      <c r="W46" s="64">
        <f>COUNTIF(V6:V33,"&gt;=17")</f>
        <v>0</v>
      </c>
      <c r="X46" s="64"/>
      <c r="Y46" s="57"/>
      <c r="Z46" s="57"/>
      <c r="AA46" s="58"/>
    </row>
    <row r="47" spans="15:27" ht="12.75" customHeight="1">
      <c r="O47" s="28"/>
      <c r="P47" s="28"/>
      <c r="Q47" s="28"/>
      <c r="R47" s="28"/>
      <c r="S47" s="37"/>
      <c r="T47" s="158" t="s">
        <v>24</v>
      </c>
      <c r="U47" s="158"/>
      <c r="V47" s="158"/>
      <c r="W47" s="65">
        <f>SUM(W45:W46)</f>
        <v>0</v>
      </c>
      <c r="X47" s="65"/>
      <c r="Y47" s="62"/>
      <c r="Z47" s="62"/>
      <c r="AA47" s="58"/>
    </row>
  </sheetData>
  <sheetProtection sheet="1"/>
  <mergeCells count="43">
    <mergeCell ref="A34:C34"/>
    <mergeCell ref="W34:AA34"/>
    <mergeCell ref="W35:AA35"/>
    <mergeCell ref="A36:D36"/>
    <mergeCell ref="A1:A4"/>
    <mergeCell ref="B1:B4"/>
    <mergeCell ref="C1:C4"/>
    <mergeCell ref="D1:D4"/>
    <mergeCell ref="E1:E4"/>
    <mergeCell ref="F1:U1"/>
    <mergeCell ref="G3:G4"/>
    <mergeCell ref="H3:H4"/>
    <mergeCell ref="I3:I4"/>
    <mergeCell ref="J3:K3"/>
    <mergeCell ref="F2:H2"/>
    <mergeCell ref="I2:K2"/>
    <mergeCell ref="L2:N2"/>
    <mergeCell ref="O2:R2"/>
    <mergeCell ref="S2:U2"/>
    <mergeCell ref="F3:F4"/>
    <mergeCell ref="P3:P4"/>
    <mergeCell ref="Q3:Q4"/>
    <mergeCell ref="L3:L4"/>
    <mergeCell ref="M3:M4"/>
    <mergeCell ref="N3:N4"/>
    <mergeCell ref="O3:O4"/>
    <mergeCell ref="V1:V4"/>
    <mergeCell ref="W1:X4"/>
    <mergeCell ref="Y1:Z4"/>
    <mergeCell ref="AA1:AA4"/>
    <mergeCell ref="R3:R4"/>
    <mergeCell ref="S3:S4"/>
    <mergeCell ref="T3:T4"/>
    <mergeCell ref="U3:U4"/>
    <mergeCell ref="T45:V45"/>
    <mergeCell ref="T46:V46"/>
    <mergeCell ref="T47:V47"/>
    <mergeCell ref="T38:V38"/>
    <mergeCell ref="T39:V39"/>
    <mergeCell ref="T40:V40"/>
    <mergeCell ref="T42:V42"/>
    <mergeCell ref="T43:V43"/>
    <mergeCell ref="T44:V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7"/>
  <sheetViews>
    <sheetView zoomScale="90" zoomScaleNormal="90" zoomScalePageLayoutView="0" workbookViewId="0" topLeftCell="A1">
      <pane ySplit="4" topLeftCell="A29" activePane="bottomLeft" state="frozen"/>
      <selection pane="topLeft" activeCell="A1" sqref="A1"/>
      <selection pane="bottomLeft" activeCell="M31" sqref="M31"/>
    </sheetView>
  </sheetViews>
  <sheetFormatPr defaultColWidth="17.140625" defaultRowHeight="12.75" customHeight="1"/>
  <cols>
    <col min="1" max="1" width="16.28125" style="1" customWidth="1"/>
    <col min="2" max="2" width="10.57421875" style="1" customWidth="1"/>
    <col min="3" max="3" width="5.8515625" style="1" customWidth="1"/>
    <col min="4" max="4" width="21.28125" style="1" customWidth="1"/>
    <col min="5" max="5" width="9.00390625" style="1" hidden="1" customWidth="1"/>
    <col min="6" max="6" width="5.00390625" style="3" customWidth="1"/>
    <col min="7" max="7" width="4.28125" style="3" customWidth="1"/>
    <col min="8" max="8" width="5.28125" style="3" customWidth="1"/>
    <col min="9" max="9" width="5.140625" style="3" customWidth="1"/>
    <col min="10" max="10" width="7.00390625" style="3" customWidth="1"/>
    <col min="11" max="11" width="9.00390625" style="3" customWidth="1"/>
    <col min="12" max="12" width="5.140625" style="3" customWidth="1"/>
    <col min="13" max="13" width="6.8515625" style="3" customWidth="1"/>
    <col min="14" max="14" width="5.140625" style="3" customWidth="1"/>
    <col min="15" max="15" width="7.140625" style="3" customWidth="1"/>
    <col min="16" max="16" width="5.140625" style="3" customWidth="1"/>
    <col min="17" max="17" width="4.7109375" style="3" customWidth="1"/>
    <col min="18" max="18" width="5.140625" style="3" customWidth="1"/>
    <col min="19" max="19" width="6.57421875" style="3" customWidth="1"/>
    <col min="20" max="20" width="4.28125" style="3" customWidth="1"/>
    <col min="21" max="21" width="6.00390625" style="3" customWidth="1"/>
    <col min="22" max="22" width="10.140625" style="48" customWidth="1"/>
    <col min="23" max="23" width="7.28125" style="48" customWidth="1"/>
    <col min="24" max="24" width="13.00390625" style="48" customWidth="1"/>
    <col min="25" max="25" width="8.140625" style="48" customWidth="1"/>
    <col min="26" max="26" width="13.00390625" style="48" customWidth="1"/>
    <col min="27" max="27" width="14.28125" style="48" customWidth="1"/>
    <col min="28" max="16384" width="17.140625" style="3" customWidth="1"/>
  </cols>
  <sheetData>
    <row r="1" spans="1:27" ht="12.75" customHeight="1">
      <c r="A1" s="170" t="s">
        <v>8</v>
      </c>
      <c r="B1" s="173" t="s">
        <v>11</v>
      </c>
      <c r="C1" s="173" t="s">
        <v>9</v>
      </c>
      <c r="D1" s="173" t="s">
        <v>10</v>
      </c>
      <c r="E1" s="174" t="s">
        <v>1</v>
      </c>
      <c r="F1" s="174" t="s">
        <v>13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60" t="s">
        <v>2</v>
      </c>
      <c r="W1" s="164" t="s">
        <v>67</v>
      </c>
      <c r="X1" s="165"/>
      <c r="Y1" s="164" t="s">
        <v>68</v>
      </c>
      <c r="Z1" s="165"/>
      <c r="AA1" s="160" t="s">
        <v>12</v>
      </c>
    </row>
    <row r="2" spans="1:27" ht="22.5" customHeight="1">
      <c r="A2" s="171"/>
      <c r="B2" s="173"/>
      <c r="C2" s="173"/>
      <c r="D2" s="173"/>
      <c r="E2" s="174"/>
      <c r="F2" s="163" t="s">
        <v>30</v>
      </c>
      <c r="G2" s="163"/>
      <c r="H2" s="163"/>
      <c r="I2" s="163" t="s">
        <v>35</v>
      </c>
      <c r="J2" s="163"/>
      <c r="K2" s="163"/>
      <c r="L2" s="163" t="s">
        <v>31</v>
      </c>
      <c r="M2" s="163"/>
      <c r="N2" s="163"/>
      <c r="O2" s="163" t="s">
        <v>32</v>
      </c>
      <c r="P2" s="163"/>
      <c r="Q2" s="163"/>
      <c r="R2" s="163"/>
      <c r="S2" s="163" t="s">
        <v>33</v>
      </c>
      <c r="T2" s="163"/>
      <c r="U2" s="163"/>
      <c r="V2" s="160"/>
      <c r="W2" s="166"/>
      <c r="X2" s="167"/>
      <c r="Y2" s="166"/>
      <c r="Z2" s="167"/>
      <c r="AA2" s="160"/>
    </row>
    <row r="3" spans="1:27" ht="66.75" customHeight="1">
      <c r="A3" s="171"/>
      <c r="B3" s="173"/>
      <c r="C3" s="173"/>
      <c r="D3" s="173"/>
      <c r="E3" s="174"/>
      <c r="F3" s="162" t="s">
        <v>38</v>
      </c>
      <c r="G3" s="162" t="s">
        <v>39</v>
      </c>
      <c r="H3" s="162" t="s">
        <v>40</v>
      </c>
      <c r="I3" s="162" t="s">
        <v>41</v>
      </c>
      <c r="J3" s="163" t="s">
        <v>36</v>
      </c>
      <c r="K3" s="163"/>
      <c r="L3" s="162" t="s">
        <v>43</v>
      </c>
      <c r="M3" s="162" t="s">
        <v>44</v>
      </c>
      <c r="N3" s="162" t="s">
        <v>45</v>
      </c>
      <c r="O3" s="161" t="s">
        <v>54</v>
      </c>
      <c r="P3" s="161" t="s">
        <v>55</v>
      </c>
      <c r="Q3" s="161" t="s">
        <v>56</v>
      </c>
      <c r="R3" s="161" t="s">
        <v>57</v>
      </c>
      <c r="S3" s="161" t="s">
        <v>58</v>
      </c>
      <c r="T3" s="161" t="s">
        <v>59</v>
      </c>
      <c r="U3" s="161" t="s">
        <v>60</v>
      </c>
      <c r="V3" s="160"/>
      <c r="W3" s="166"/>
      <c r="X3" s="167"/>
      <c r="Y3" s="166"/>
      <c r="Z3" s="167"/>
      <c r="AA3" s="160"/>
    </row>
    <row r="4" spans="1:27" ht="144" customHeight="1">
      <c r="A4" s="172"/>
      <c r="B4" s="173"/>
      <c r="C4" s="173"/>
      <c r="D4" s="173"/>
      <c r="E4" s="174"/>
      <c r="F4" s="162"/>
      <c r="G4" s="162"/>
      <c r="H4" s="162"/>
      <c r="I4" s="162"/>
      <c r="J4" s="88" t="s">
        <v>42</v>
      </c>
      <c r="K4" s="87" t="s">
        <v>49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0"/>
      <c r="W4" s="168"/>
      <c r="X4" s="169"/>
      <c r="Y4" s="168"/>
      <c r="Z4" s="169"/>
      <c r="AA4" s="160"/>
    </row>
    <row r="5" spans="1:27" s="48" customFormat="1" ht="51.75" customHeight="1">
      <c r="A5" s="79"/>
      <c r="B5" s="80"/>
      <c r="C5" s="80"/>
      <c r="D5" s="81"/>
      <c r="E5" s="80"/>
      <c r="F5" s="82" t="s">
        <v>69</v>
      </c>
      <c r="G5" s="82" t="s">
        <v>69</v>
      </c>
      <c r="H5" s="82" t="s">
        <v>69</v>
      </c>
      <c r="I5" s="82" t="s">
        <v>69</v>
      </c>
      <c r="J5" s="82" t="s">
        <v>69</v>
      </c>
      <c r="K5" s="82" t="s">
        <v>69</v>
      </c>
      <c r="L5" s="82" t="s">
        <v>69</v>
      </c>
      <c r="M5" s="82" t="s">
        <v>69</v>
      </c>
      <c r="N5" s="82" t="s">
        <v>69</v>
      </c>
      <c r="O5" s="82" t="s">
        <v>69</v>
      </c>
      <c r="P5" s="82" t="s">
        <v>69</v>
      </c>
      <c r="Q5" s="82" t="s">
        <v>69</v>
      </c>
      <c r="R5" s="82" t="s">
        <v>69</v>
      </c>
      <c r="S5" s="82" t="s">
        <v>69</v>
      </c>
      <c r="T5" s="82" t="s">
        <v>69</v>
      </c>
      <c r="U5" s="82" t="s">
        <v>70</v>
      </c>
      <c r="V5" s="49"/>
      <c r="W5" s="49"/>
      <c r="X5" s="49"/>
      <c r="Y5" s="49"/>
      <c r="Z5" s="49"/>
      <c r="AA5" s="49"/>
    </row>
    <row r="6" spans="1:27" ht="24" customHeight="1">
      <c r="A6" s="89"/>
      <c r="B6" s="89" t="s">
        <v>29</v>
      </c>
      <c r="C6" s="100" t="s">
        <v>92</v>
      </c>
      <c r="D6" s="91"/>
      <c r="E6" s="89">
        <v>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50">
        <f>SUM(F6:U6)</f>
        <v>0</v>
      </c>
      <c r="W6" s="51">
        <f>V6-H6-K6-T6-U6</f>
        <v>0</v>
      </c>
      <c r="X6" s="51" t="str">
        <f>IF(W6&gt;9,"справился","не справился")</f>
        <v>не справился</v>
      </c>
      <c r="Y6" s="51">
        <f>H6+K6+T6+U6</f>
        <v>0</v>
      </c>
      <c r="Z6" s="51" t="str">
        <f>IF(Y6&gt;=4,"справился","не справился")</f>
        <v>не справился</v>
      </c>
      <c r="AA6" s="51">
        <f>IF(V6&gt;16,5,IF(V6&gt;11,4,IF(V6&gt;9,3,2)))</f>
        <v>2</v>
      </c>
    </row>
    <row r="7" spans="1:27" ht="24" customHeight="1">
      <c r="A7" s="93"/>
      <c r="B7" s="89" t="s">
        <v>29</v>
      </c>
      <c r="C7" s="100" t="s">
        <v>92</v>
      </c>
      <c r="D7" s="91"/>
      <c r="E7" s="93">
        <v>2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50">
        <f aca="true" t="shared" si="0" ref="V7:V33">SUM(F7:U7)</f>
        <v>0</v>
      </c>
      <c r="W7" s="51">
        <f aca="true" t="shared" si="1" ref="W7:W33">V7-H7-K7-T7-U7</f>
        <v>0</v>
      </c>
      <c r="X7" s="51" t="str">
        <f aca="true" t="shared" si="2" ref="X7:X33">IF(W7&gt;9,"справился","не справился")</f>
        <v>не справился</v>
      </c>
      <c r="Y7" s="51">
        <f aca="true" t="shared" si="3" ref="Y7:Y33">H7+K7+T7+U7</f>
        <v>0</v>
      </c>
      <c r="Z7" s="51" t="str">
        <f aca="true" t="shared" si="4" ref="Z7:Z33">IF(Y7&gt;=4,"справился","не справился")</f>
        <v>не справился</v>
      </c>
      <c r="AA7" s="51">
        <f aca="true" t="shared" si="5" ref="AA7:AA33">IF(V7&gt;16,5,IF(V7&gt;11,4,IF(V7&gt;9,3,2)))</f>
        <v>2</v>
      </c>
    </row>
    <row r="8" spans="1:27" ht="24" customHeight="1">
      <c r="A8" s="93"/>
      <c r="B8" s="89" t="s">
        <v>29</v>
      </c>
      <c r="C8" s="100" t="s">
        <v>92</v>
      </c>
      <c r="D8" s="91"/>
      <c r="E8" s="93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50">
        <f t="shared" si="0"/>
        <v>0</v>
      </c>
      <c r="W8" s="51">
        <f t="shared" si="1"/>
        <v>0</v>
      </c>
      <c r="X8" s="51" t="str">
        <f t="shared" si="2"/>
        <v>не справился</v>
      </c>
      <c r="Y8" s="51">
        <f t="shared" si="3"/>
        <v>0</v>
      </c>
      <c r="Z8" s="51" t="str">
        <f t="shared" si="4"/>
        <v>не справился</v>
      </c>
      <c r="AA8" s="51">
        <f t="shared" si="5"/>
        <v>2</v>
      </c>
    </row>
    <row r="9" spans="1:27" ht="24" customHeight="1">
      <c r="A9" s="93"/>
      <c r="B9" s="89" t="s">
        <v>29</v>
      </c>
      <c r="C9" s="100" t="s">
        <v>92</v>
      </c>
      <c r="D9" s="91"/>
      <c r="E9" s="93">
        <v>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50">
        <f t="shared" si="0"/>
        <v>0</v>
      </c>
      <c r="W9" s="51">
        <f t="shared" si="1"/>
        <v>0</v>
      </c>
      <c r="X9" s="51" t="str">
        <f t="shared" si="2"/>
        <v>не справился</v>
      </c>
      <c r="Y9" s="51">
        <f t="shared" si="3"/>
        <v>0</v>
      </c>
      <c r="Z9" s="51" t="str">
        <f t="shared" si="4"/>
        <v>не справился</v>
      </c>
      <c r="AA9" s="51">
        <f t="shared" si="5"/>
        <v>2</v>
      </c>
    </row>
    <row r="10" spans="1:27" ht="24" customHeight="1">
      <c r="A10" s="93"/>
      <c r="B10" s="89" t="s">
        <v>29</v>
      </c>
      <c r="C10" s="100" t="s">
        <v>92</v>
      </c>
      <c r="D10" s="91"/>
      <c r="E10" s="93">
        <v>2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50">
        <f t="shared" si="0"/>
        <v>0</v>
      </c>
      <c r="W10" s="51">
        <f t="shared" si="1"/>
        <v>0</v>
      </c>
      <c r="X10" s="51" t="str">
        <f t="shared" si="2"/>
        <v>не справился</v>
      </c>
      <c r="Y10" s="51">
        <f t="shared" si="3"/>
        <v>0</v>
      </c>
      <c r="Z10" s="51" t="str">
        <f t="shared" si="4"/>
        <v>не справился</v>
      </c>
      <c r="AA10" s="51">
        <f t="shared" si="5"/>
        <v>2</v>
      </c>
    </row>
    <row r="11" spans="1:27" ht="24" customHeight="1">
      <c r="A11" s="93"/>
      <c r="B11" s="89" t="s">
        <v>29</v>
      </c>
      <c r="C11" s="100" t="s">
        <v>92</v>
      </c>
      <c r="D11" s="91"/>
      <c r="E11" s="93">
        <v>2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50">
        <f t="shared" si="0"/>
        <v>0</v>
      </c>
      <c r="W11" s="51">
        <f t="shared" si="1"/>
        <v>0</v>
      </c>
      <c r="X11" s="51" t="str">
        <f t="shared" si="2"/>
        <v>не справился</v>
      </c>
      <c r="Y11" s="51">
        <f t="shared" si="3"/>
        <v>0</v>
      </c>
      <c r="Z11" s="51" t="str">
        <f t="shared" si="4"/>
        <v>не справился</v>
      </c>
      <c r="AA11" s="51">
        <f t="shared" si="5"/>
        <v>2</v>
      </c>
    </row>
    <row r="12" spans="1:27" ht="24" customHeight="1">
      <c r="A12" s="93"/>
      <c r="B12" s="89" t="s">
        <v>29</v>
      </c>
      <c r="C12" s="100" t="s">
        <v>92</v>
      </c>
      <c r="D12" s="91"/>
      <c r="E12" s="93">
        <v>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50">
        <f t="shared" si="0"/>
        <v>0</v>
      </c>
      <c r="W12" s="51">
        <f t="shared" si="1"/>
        <v>0</v>
      </c>
      <c r="X12" s="51" t="str">
        <f t="shared" si="2"/>
        <v>не справился</v>
      </c>
      <c r="Y12" s="51">
        <f t="shared" si="3"/>
        <v>0</v>
      </c>
      <c r="Z12" s="51" t="str">
        <f t="shared" si="4"/>
        <v>не справился</v>
      </c>
      <c r="AA12" s="51">
        <f t="shared" si="5"/>
        <v>2</v>
      </c>
    </row>
    <row r="13" spans="1:27" ht="24" customHeight="1">
      <c r="A13" s="93"/>
      <c r="B13" s="89" t="s">
        <v>29</v>
      </c>
      <c r="C13" s="100" t="s">
        <v>92</v>
      </c>
      <c r="D13" s="91"/>
      <c r="E13" s="93">
        <v>2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0">
        <f t="shared" si="0"/>
        <v>0</v>
      </c>
      <c r="W13" s="51">
        <f t="shared" si="1"/>
        <v>0</v>
      </c>
      <c r="X13" s="51" t="str">
        <f t="shared" si="2"/>
        <v>не справился</v>
      </c>
      <c r="Y13" s="51">
        <f t="shared" si="3"/>
        <v>0</v>
      </c>
      <c r="Z13" s="51" t="str">
        <f t="shared" si="4"/>
        <v>не справился</v>
      </c>
      <c r="AA13" s="51">
        <f t="shared" si="5"/>
        <v>2</v>
      </c>
    </row>
    <row r="14" spans="1:27" ht="24" customHeight="1">
      <c r="A14" s="93"/>
      <c r="B14" s="89" t="s">
        <v>29</v>
      </c>
      <c r="C14" s="100" t="s">
        <v>92</v>
      </c>
      <c r="D14" s="91"/>
      <c r="E14" s="93">
        <v>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50">
        <f t="shared" si="0"/>
        <v>0</v>
      </c>
      <c r="W14" s="51">
        <f t="shared" si="1"/>
        <v>0</v>
      </c>
      <c r="X14" s="51" t="str">
        <f t="shared" si="2"/>
        <v>не справился</v>
      </c>
      <c r="Y14" s="51">
        <f t="shared" si="3"/>
        <v>0</v>
      </c>
      <c r="Z14" s="51" t="str">
        <f t="shared" si="4"/>
        <v>не справился</v>
      </c>
      <c r="AA14" s="51">
        <f t="shared" si="5"/>
        <v>2</v>
      </c>
    </row>
    <row r="15" spans="1:27" ht="24" customHeight="1">
      <c r="A15" s="93"/>
      <c r="B15" s="89" t="s">
        <v>29</v>
      </c>
      <c r="C15" s="100" t="s">
        <v>92</v>
      </c>
      <c r="D15" s="91"/>
      <c r="E15" s="93">
        <v>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50">
        <f t="shared" si="0"/>
        <v>0</v>
      </c>
      <c r="W15" s="51">
        <f t="shared" si="1"/>
        <v>0</v>
      </c>
      <c r="X15" s="51" t="str">
        <f t="shared" si="2"/>
        <v>не справился</v>
      </c>
      <c r="Y15" s="51">
        <f t="shared" si="3"/>
        <v>0</v>
      </c>
      <c r="Z15" s="51" t="str">
        <f t="shared" si="4"/>
        <v>не справился</v>
      </c>
      <c r="AA15" s="51">
        <f t="shared" si="5"/>
        <v>2</v>
      </c>
    </row>
    <row r="16" spans="1:27" ht="24" customHeight="1">
      <c r="A16" s="93"/>
      <c r="B16" s="89" t="s">
        <v>29</v>
      </c>
      <c r="C16" s="100" t="s">
        <v>92</v>
      </c>
      <c r="D16" s="91"/>
      <c r="E16" s="93">
        <v>2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50">
        <f t="shared" si="0"/>
        <v>0</v>
      </c>
      <c r="W16" s="51">
        <f t="shared" si="1"/>
        <v>0</v>
      </c>
      <c r="X16" s="51" t="str">
        <f t="shared" si="2"/>
        <v>не справился</v>
      </c>
      <c r="Y16" s="51">
        <f t="shared" si="3"/>
        <v>0</v>
      </c>
      <c r="Z16" s="51" t="str">
        <f t="shared" si="4"/>
        <v>не справился</v>
      </c>
      <c r="AA16" s="51">
        <f t="shared" si="5"/>
        <v>2</v>
      </c>
    </row>
    <row r="17" spans="1:27" ht="24" customHeight="1">
      <c r="A17" s="93"/>
      <c r="B17" s="89" t="s">
        <v>29</v>
      </c>
      <c r="C17" s="100" t="s">
        <v>92</v>
      </c>
      <c r="D17" s="91"/>
      <c r="E17" s="93">
        <v>2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50">
        <f t="shared" si="0"/>
        <v>0</v>
      </c>
      <c r="W17" s="51">
        <f t="shared" si="1"/>
        <v>0</v>
      </c>
      <c r="X17" s="51" t="str">
        <f t="shared" si="2"/>
        <v>не справился</v>
      </c>
      <c r="Y17" s="51">
        <f t="shared" si="3"/>
        <v>0</v>
      </c>
      <c r="Z17" s="51" t="str">
        <f t="shared" si="4"/>
        <v>не справился</v>
      </c>
      <c r="AA17" s="51">
        <f t="shared" si="5"/>
        <v>2</v>
      </c>
    </row>
    <row r="18" spans="1:27" ht="24" customHeight="1">
      <c r="A18" s="93"/>
      <c r="B18" s="89" t="s">
        <v>29</v>
      </c>
      <c r="C18" s="100" t="s">
        <v>92</v>
      </c>
      <c r="D18" s="91"/>
      <c r="E18" s="93">
        <v>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50">
        <f t="shared" si="0"/>
        <v>0</v>
      </c>
      <c r="W18" s="51">
        <f t="shared" si="1"/>
        <v>0</v>
      </c>
      <c r="X18" s="51" t="str">
        <f t="shared" si="2"/>
        <v>не справился</v>
      </c>
      <c r="Y18" s="51">
        <f t="shared" si="3"/>
        <v>0</v>
      </c>
      <c r="Z18" s="51" t="str">
        <f t="shared" si="4"/>
        <v>не справился</v>
      </c>
      <c r="AA18" s="51">
        <f t="shared" si="5"/>
        <v>2</v>
      </c>
    </row>
    <row r="19" spans="1:27" ht="24" customHeight="1">
      <c r="A19" s="93"/>
      <c r="B19" s="89" t="s">
        <v>29</v>
      </c>
      <c r="C19" s="100" t="s">
        <v>92</v>
      </c>
      <c r="D19" s="91"/>
      <c r="E19" s="93">
        <v>2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50">
        <f t="shared" si="0"/>
        <v>0</v>
      </c>
      <c r="W19" s="51">
        <f t="shared" si="1"/>
        <v>0</v>
      </c>
      <c r="X19" s="51" t="str">
        <f t="shared" si="2"/>
        <v>не справился</v>
      </c>
      <c r="Y19" s="51">
        <f t="shared" si="3"/>
        <v>0</v>
      </c>
      <c r="Z19" s="51" t="str">
        <f t="shared" si="4"/>
        <v>не справился</v>
      </c>
      <c r="AA19" s="51">
        <f t="shared" si="5"/>
        <v>2</v>
      </c>
    </row>
    <row r="20" spans="1:27" ht="24" customHeight="1">
      <c r="A20" s="93"/>
      <c r="B20" s="89" t="s">
        <v>29</v>
      </c>
      <c r="C20" s="100" t="s">
        <v>92</v>
      </c>
      <c r="D20" s="91"/>
      <c r="E20" s="93">
        <v>2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50">
        <f t="shared" si="0"/>
        <v>0</v>
      </c>
      <c r="W20" s="51">
        <f t="shared" si="1"/>
        <v>0</v>
      </c>
      <c r="X20" s="51" t="str">
        <f t="shared" si="2"/>
        <v>не справился</v>
      </c>
      <c r="Y20" s="51">
        <f t="shared" si="3"/>
        <v>0</v>
      </c>
      <c r="Z20" s="51" t="str">
        <f t="shared" si="4"/>
        <v>не справился</v>
      </c>
      <c r="AA20" s="51">
        <f t="shared" si="5"/>
        <v>2</v>
      </c>
    </row>
    <row r="21" spans="1:27" ht="24" customHeight="1">
      <c r="A21" s="93"/>
      <c r="B21" s="89" t="s">
        <v>29</v>
      </c>
      <c r="C21" s="100" t="s">
        <v>92</v>
      </c>
      <c r="D21" s="91"/>
      <c r="E21" s="93">
        <v>1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50">
        <f t="shared" si="0"/>
        <v>0</v>
      </c>
      <c r="W21" s="51">
        <f t="shared" si="1"/>
        <v>0</v>
      </c>
      <c r="X21" s="51" t="str">
        <f t="shared" si="2"/>
        <v>не справился</v>
      </c>
      <c r="Y21" s="51">
        <f t="shared" si="3"/>
        <v>0</v>
      </c>
      <c r="Z21" s="51" t="str">
        <f t="shared" si="4"/>
        <v>не справился</v>
      </c>
      <c r="AA21" s="51">
        <f t="shared" si="5"/>
        <v>2</v>
      </c>
    </row>
    <row r="22" spans="1:27" ht="24" customHeight="1">
      <c r="A22" s="93"/>
      <c r="B22" s="89" t="s">
        <v>29</v>
      </c>
      <c r="C22" s="100" t="s">
        <v>92</v>
      </c>
      <c r="D22" s="91"/>
      <c r="E22" s="93">
        <v>1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50">
        <f t="shared" si="0"/>
        <v>0</v>
      </c>
      <c r="W22" s="51">
        <f t="shared" si="1"/>
        <v>0</v>
      </c>
      <c r="X22" s="51" t="str">
        <f t="shared" si="2"/>
        <v>не справился</v>
      </c>
      <c r="Y22" s="51">
        <f t="shared" si="3"/>
        <v>0</v>
      </c>
      <c r="Z22" s="51" t="str">
        <f t="shared" si="4"/>
        <v>не справился</v>
      </c>
      <c r="AA22" s="51">
        <f t="shared" si="5"/>
        <v>2</v>
      </c>
    </row>
    <row r="23" spans="1:27" ht="24" customHeight="1">
      <c r="A23" s="93"/>
      <c r="B23" s="89" t="s">
        <v>29</v>
      </c>
      <c r="C23" s="100" t="s">
        <v>92</v>
      </c>
      <c r="D23" s="91"/>
      <c r="E23" s="93">
        <v>1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50">
        <f t="shared" si="0"/>
        <v>0</v>
      </c>
      <c r="W23" s="51">
        <f t="shared" si="1"/>
        <v>0</v>
      </c>
      <c r="X23" s="51" t="str">
        <f t="shared" si="2"/>
        <v>не справился</v>
      </c>
      <c r="Y23" s="51">
        <f t="shared" si="3"/>
        <v>0</v>
      </c>
      <c r="Z23" s="51" t="str">
        <f t="shared" si="4"/>
        <v>не справился</v>
      </c>
      <c r="AA23" s="51">
        <f t="shared" si="5"/>
        <v>2</v>
      </c>
    </row>
    <row r="24" spans="1:27" ht="24" customHeight="1">
      <c r="A24" s="93"/>
      <c r="B24" s="89" t="s">
        <v>29</v>
      </c>
      <c r="C24" s="100" t="s">
        <v>92</v>
      </c>
      <c r="D24" s="91"/>
      <c r="E24" s="93">
        <v>1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50">
        <f t="shared" si="0"/>
        <v>0</v>
      </c>
      <c r="W24" s="51">
        <f t="shared" si="1"/>
        <v>0</v>
      </c>
      <c r="X24" s="51" t="str">
        <f t="shared" si="2"/>
        <v>не справился</v>
      </c>
      <c r="Y24" s="51">
        <f t="shared" si="3"/>
        <v>0</v>
      </c>
      <c r="Z24" s="51" t="str">
        <f t="shared" si="4"/>
        <v>не справился</v>
      </c>
      <c r="AA24" s="51">
        <f t="shared" si="5"/>
        <v>2</v>
      </c>
    </row>
    <row r="25" spans="1:27" ht="24" customHeight="1">
      <c r="A25" s="93"/>
      <c r="B25" s="89" t="s">
        <v>29</v>
      </c>
      <c r="C25" s="100" t="s">
        <v>92</v>
      </c>
      <c r="D25" s="91"/>
      <c r="E25" s="93">
        <v>1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50">
        <f t="shared" si="0"/>
        <v>0</v>
      </c>
      <c r="W25" s="51">
        <f t="shared" si="1"/>
        <v>0</v>
      </c>
      <c r="X25" s="51" t="str">
        <f t="shared" si="2"/>
        <v>не справился</v>
      </c>
      <c r="Y25" s="51">
        <f t="shared" si="3"/>
        <v>0</v>
      </c>
      <c r="Z25" s="51" t="str">
        <f t="shared" si="4"/>
        <v>не справился</v>
      </c>
      <c r="AA25" s="51">
        <f t="shared" si="5"/>
        <v>2</v>
      </c>
    </row>
    <row r="26" spans="1:27" ht="24" customHeight="1">
      <c r="A26" s="93"/>
      <c r="B26" s="89" t="s">
        <v>29</v>
      </c>
      <c r="C26" s="100" t="s">
        <v>92</v>
      </c>
      <c r="D26" s="91"/>
      <c r="E26" s="93">
        <v>1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50">
        <f t="shared" si="0"/>
        <v>0</v>
      </c>
      <c r="W26" s="51">
        <f t="shared" si="1"/>
        <v>0</v>
      </c>
      <c r="X26" s="51" t="str">
        <f t="shared" si="2"/>
        <v>не справился</v>
      </c>
      <c r="Y26" s="51">
        <f t="shared" si="3"/>
        <v>0</v>
      </c>
      <c r="Z26" s="51" t="str">
        <f t="shared" si="4"/>
        <v>не справился</v>
      </c>
      <c r="AA26" s="51">
        <f t="shared" si="5"/>
        <v>2</v>
      </c>
    </row>
    <row r="27" spans="1:27" ht="24" customHeight="1">
      <c r="A27" s="93"/>
      <c r="B27" s="89" t="s">
        <v>29</v>
      </c>
      <c r="C27" s="100" t="s">
        <v>92</v>
      </c>
      <c r="D27" s="91"/>
      <c r="E27" s="93">
        <v>1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50">
        <f t="shared" si="0"/>
        <v>0</v>
      </c>
      <c r="W27" s="51">
        <f t="shared" si="1"/>
        <v>0</v>
      </c>
      <c r="X27" s="51" t="str">
        <f t="shared" si="2"/>
        <v>не справился</v>
      </c>
      <c r="Y27" s="51">
        <f t="shared" si="3"/>
        <v>0</v>
      </c>
      <c r="Z27" s="51" t="str">
        <f t="shared" si="4"/>
        <v>не справился</v>
      </c>
      <c r="AA27" s="51">
        <f t="shared" si="5"/>
        <v>2</v>
      </c>
    </row>
    <row r="28" spans="1:27" ht="24" customHeight="1">
      <c r="A28" s="93"/>
      <c r="B28" s="89" t="s">
        <v>29</v>
      </c>
      <c r="C28" s="100" t="s">
        <v>92</v>
      </c>
      <c r="D28" s="91"/>
      <c r="E28" s="93">
        <v>1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50">
        <f t="shared" si="0"/>
        <v>0</v>
      </c>
      <c r="W28" s="51">
        <f t="shared" si="1"/>
        <v>0</v>
      </c>
      <c r="X28" s="51" t="str">
        <f t="shared" si="2"/>
        <v>не справился</v>
      </c>
      <c r="Y28" s="51">
        <f t="shared" si="3"/>
        <v>0</v>
      </c>
      <c r="Z28" s="51" t="str">
        <f t="shared" si="4"/>
        <v>не справился</v>
      </c>
      <c r="AA28" s="51">
        <f t="shared" si="5"/>
        <v>2</v>
      </c>
    </row>
    <row r="29" spans="1:27" ht="24" customHeight="1">
      <c r="A29" s="93"/>
      <c r="B29" s="89" t="s">
        <v>29</v>
      </c>
      <c r="C29" s="100" t="s">
        <v>92</v>
      </c>
      <c r="D29" s="91"/>
      <c r="E29" s="93">
        <v>1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50">
        <f t="shared" si="0"/>
        <v>0</v>
      </c>
      <c r="W29" s="51">
        <f t="shared" si="1"/>
        <v>0</v>
      </c>
      <c r="X29" s="51" t="str">
        <f t="shared" si="2"/>
        <v>не справился</v>
      </c>
      <c r="Y29" s="51">
        <f t="shared" si="3"/>
        <v>0</v>
      </c>
      <c r="Z29" s="51" t="str">
        <f t="shared" si="4"/>
        <v>не справился</v>
      </c>
      <c r="AA29" s="51">
        <f t="shared" si="5"/>
        <v>2</v>
      </c>
    </row>
    <row r="30" spans="1:27" ht="24" customHeight="1">
      <c r="A30" s="93"/>
      <c r="B30" s="89" t="s">
        <v>29</v>
      </c>
      <c r="C30" s="100" t="s">
        <v>92</v>
      </c>
      <c r="D30" s="91"/>
      <c r="E30" s="93">
        <v>1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50">
        <f t="shared" si="0"/>
        <v>0</v>
      </c>
      <c r="W30" s="51">
        <f t="shared" si="1"/>
        <v>0</v>
      </c>
      <c r="X30" s="51" t="str">
        <f t="shared" si="2"/>
        <v>не справился</v>
      </c>
      <c r="Y30" s="51">
        <f t="shared" si="3"/>
        <v>0</v>
      </c>
      <c r="Z30" s="51" t="str">
        <f t="shared" si="4"/>
        <v>не справился</v>
      </c>
      <c r="AA30" s="51">
        <f t="shared" si="5"/>
        <v>2</v>
      </c>
    </row>
    <row r="31" spans="1:27" ht="24" customHeight="1">
      <c r="A31" s="93"/>
      <c r="B31" s="89" t="s">
        <v>29</v>
      </c>
      <c r="C31" s="100" t="s">
        <v>92</v>
      </c>
      <c r="D31" s="91"/>
      <c r="E31" s="93">
        <v>1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50">
        <f t="shared" si="0"/>
        <v>0</v>
      </c>
      <c r="W31" s="51">
        <f t="shared" si="1"/>
        <v>0</v>
      </c>
      <c r="X31" s="51" t="str">
        <f t="shared" si="2"/>
        <v>не справился</v>
      </c>
      <c r="Y31" s="51">
        <f t="shared" si="3"/>
        <v>0</v>
      </c>
      <c r="Z31" s="51" t="str">
        <f t="shared" si="4"/>
        <v>не справился</v>
      </c>
      <c r="AA31" s="51">
        <f t="shared" si="5"/>
        <v>2</v>
      </c>
    </row>
    <row r="32" spans="1:27" ht="24" customHeight="1">
      <c r="A32" s="93"/>
      <c r="B32" s="89" t="s">
        <v>29</v>
      </c>
      <c r="C32" s="100" t="s">
        <v>92</v>
      </c>
      <c r="D32" s="91"/>
      <c r="E32" s="93">
        <v>1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50">
        <f t="shared" si="0"/>
        <v>0</v>
      </c>
      <c r="W32" s="51">
        <f t="shared" si="1"/>
        <v>0</v>
      </c>
      <c r="X32" s="51" t="str">
        <f t="shared" si="2"/>
        <v>не справился</v>
      </c>
      <c r="Y32" s="51">
        <f t="shared" si="3"/>
        <v>0</v>
      </c>
      <c r="Z32" s="51" t="str">
        <f t="shared" si="4"/>
        <v>не справился</v>
      </c>
      <c r="AA32" s="51">
        <f t="shared" si="5"/>
        <v>2</v>
      </c>
    </row>
    <row r="33" spans="1:27" ht="29.25" customHeight="1" thickBot="1">
      <c r="A33" s="95"/>
      <c r="B33" s="89" t="s">
        <v>29</v>
      </c>
      <c r="C33" s="100" t="s">
        <v>92</v>
      </c>
      <c r="D33" s="96"/>
      <c r="E33" s="97">
        <v>1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50">
        <f t="shared" si="0"/>
        <v>0</v>
      </c>
      <c r="W33" s="51">
        <f t="shared" si="1"/>
        <v>0</v>
      </c>
      <c r="X33" s="51" t="str">
        <f t="shared" si="2"/>
        <v>не справился</v>
      </c>
      <c r="Y33" s="51">
        <f t="shared" si="3"/>
        <v>0</v>
      </c>
      <c r="Z33" s="51" t="str">
        <f t="shared" si="4"/>
        <v>не справился</v>
      </c>
      <c r="AA33" s="51">
        <f t="shared" si="5"/>
        <v>2</v>
      </c>
    </row>
    <row r="34" spans="1:27" s="48" customFormat="1" ht="29.25" customHeight="1" thickTop="1">
      <c r="A34" s="137" t="s">
        <v>87</v>
      </c>
      <c r="B34" s="138"/>
      <c r="C34" s="138"/>
      <c r="D34" s="103">
        <v>28</v>
      </c>
      <c r="E34" s="104"/>
      <c r="F34" s="105">
        <f>SUM(F6:F33)</f>
        <v>0</v>
      </c>
      <c r="G34" s="105">
        <f aca="true" t="shared" si="6" ref="G34:U34">SUM(G6:G33)</f>
        <v>0</v>
      </c>
      <c r="H34" s="105">
        <f t="shared" si="6"/>
        <v>0</v>
      </c>
      <c r="I34" s="105">
        <f t="shared" si="6"/>
        <v>0</v>
      </c>
      <c r="J34" s="105">
        <f t="shared" si="6"/>
        <v>0</v>
      </c>
      <c r="K34" s="105">
        <f t="shared" si="6"/>
        <v>0</v>
      </c>
      <c r="L34" s="105">
        <f t="shared" si="6"/>
        <v>0</v>
      </c>
      <c r="M34" s="105">
        <f t="shared" si="6"/>
        <v>0</v>
      </c>
      <c r="N34" s="105">
        <f t="shared" si="6"/>
        <v>0</v>
      </c>
      <c r="O34" s="105">
        <f t="shared" si="6"/>
        <v>0</v>
      </c>
      <c r="P34" s="105">
        <f t="shared" si="6"/>
        <v>0</v>
      </c>
      <c r="Q34" s="105">
        <f t="shared" si="6"/>
        <v>0</v>
      </c>
      <c r="R34" s="105">
        <f t="shared" si="6"/>
        <v>0</v>
      </c>
      <c r="S34" s="105">
        <f t="shared" si="6"/>
        <v>0</v>
      </c>
      <c r="T34" s="105">
        <f t="shared" si="6"/>
        <v>0</v>
      </c>
      <c r="U34" s="105">
        <f t="shared" si="6"/>
        <v>0</v>
      </c>
      <c r="V34" s="73"/>
      <c r="W34" s="150" t="s">
        <v>94</v>
      </c>
      <c r="X34" s="151"/>
      <c r="Y34" s="151"/>
      <c r="Z34" s="151"/>
      <c r="AA34" s="151"/>
    </row>
    <row r="35" spans="1:27" ht="12.75" customHeight="1">
      <c r="A35" s="101"/>
      <c r="B35" s="102"/>
      <c r="C35" s="102"/>
      <c r="D35" s="103"/>
      <c r="E35" s="104"/>
      <c r="F35" s="110">
        <f>$D34</f>
        <v>28</v>
      </c>
      <c r="G35" s="110">
        <f aca="true" t="shared" si="7" ref="G35:T35">$D34</f>
        <v>28</v>
      </c>
      <c r="H35" s="110">
        <f t="shared" si="7"/>
        <v>28</v>
      </c>
      <c r="I35" s="110">
        <f t="shared" si="7"/>
        <v>28</v>
      </c>
      <c r="J35" s="110">
        <f t="shared" si="7"/>
        <v>28</v>
      </c>
      <c r="K35" s="110">
        <f t="shared" si="7"/>
        <v>28</v>
      </c>
      <c r="L35" s="110">
        <f t="shared" si="7"/>
        <v>28</v>
      </c>
      <c r="M35" s="110">
        <f t="shared" si="7"/>
        <v>28</v>
      </c>
      <c r="N35" s="110">
        <f t="shared" si="7"/>
        <v>28</v>
      </c>
      <c r="O35" s="110">
        <f t="shared" si="7"/>
        <v>28</v>
      </c>
      <c r="P35" s="110">
        <f t="shared" si="7"/>
        <v>28</v>
      </c>
      <c r="Q35" s="110">
        <f t="shared" si="7"/>
        <v>28</v>
      </c>
      <c r="R35" s="110">
        <f t="shared" si="7"/>
        <v>28</v>
      </c>
      <c r="S35" s="110">
        <f t="shared" si="7"/>
        <v>28</v>
      </c>
      <c r="T35" s="110">
        <f t="shared" si="7"/>
        <v>28</v>
      </c>
      <c r="U35" s="110">
        <f>$D34*2</f>
        <v>56</v>
      </c>
      <c r="V35" s="73"/>
      <c r="W35" s="141" t="s">
        <v>95</v>
      </c>
      <c r="X35" s="142"/>
      <c r="Y35" s="142"/>
      <c r="Z35" s="142"/>
      <c r="AA35" s="142"/>
    </row>
    <row r="36" spans="1:27" ht="12.75" customHeight="1">
      <c r="A36" s="134" t="s">
        <v>18</v>
      </c>
      <c r="B36" s="135"/>
      <c r="C36" s="135"/>
      <c r="D36" s="136"/>
      <c r="E36" s="106"/>
      <c r="F36" s="111">
        <f>F34/F35</f>
        <v>0</v>
      </c>
      <c r="G36" s="111">
        <f aca="true" t="shared" si="8" ref="G36:U36">G34/G35</f>
        <v>0</v>
      </c>
      <c r="H36" s="111">
        <f t="shared" si="8"/>
        <v>0</v>
      </c>
      <c r="I36" s="111">
        <f t="shared" si="8"/>
        <v>0</v>
      </c>
      <c r="J36" s="111">
        <f t="shared" si="8"/>
        <v>0</v>
      </c>
      <c r="K36" s="111">
        <f t="shared" si="8"/>
        <v>0</v>
      </c>
      <c r="L36" s="111">
        <f t="shared" si="8"/>
        <v>0</v>
      </c>
      <c r="M36" s="111">
        <f t="shared" si="8"/>
        <v>0</v>
      </c>
      <c r="N36" s="111">
        <f t="shared" si="8"/>
        <v>0</v>
      </c>
      <c r="O36" s="111">
        <f t="shared" si="8"/>
        <v>0</v>
      </c>
      <c r="P36" s="111">
        <f t="shared" si="8"/>
        <v>0</v>
      </c>
      <c r="Q36" s="111">
        <f t="shared" si="8"/>
        <v>0</v>
      </c>
      <c r="R36" s="111">
        <f t="shared" si="8"/>
        <v>0</v>
      </c>
      <c r="S36" s="111">
        <f t="shared" si="8"/>
        <v>0</v>
      </c>
      <c r="T36" s="111">
        <f t="shared" si="8"/>
        <v>0</v>
      </c>
      <c r="U36" s="111">
        <f t="shared" si="8"/>
        <v>0</v>
      </c>
      <c r="V36" s="73"/>
      <c r="W36" s="74"/>
      <c r="X36" s="74"/>
      <c r="Y36" s="74"/>
      <c r="Z36" s="75"/>
      <c r="AA36" s="76"/>
    </row>
    <row r="37" spans="6:22" ht="12.75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"/>
    </row>
    <row r="38" spans="15:27" ht="12.75" customHeight="1">
      <c r="O38" s="34"/>
      <c r="P38" s="34"/>
      <c r="Q38" s="34"/>
      <c r="R38" s="34"/>
      <c r="S38" s="34"/>
      <c r="T38" s="155" t="s">
        <v>3</v>
      </c>
      <c r="U38" s="155"/>
      <c r="V38" s="155"/>
      <c r="W38" s="61" t="s">
        <v>14</v>
      </c>
      <c r="X38" s="61"/>
      <c r="Y38" s="61"/>
      <c r="Z38" s="61"/>
      <c r="AA38" s="56" t="s">
        <v>4</v>
      </c>
    </row>
    <row r="39" spans="15:27" ht="12.75" customHeight="1">
      <c r="O39" s="34"/>
      <c r="P39" s="34"/>
      <c r="Q39" s="34"/>
      <c r="R39" s="34"/>
      <c r="S39" s="34"/>
      <c r="T39" s="156" t="s">
        <v>5</v>
      </c>
      <c r="U39" s="156"/>
      <c r="V39" s="156"/>
      <c r="W39" s="56">
        <f>COUNTIF(V6:V33,"&gt;=10")</f>
        <v>0</v>
      </c>
      <c r="X39" s="56"/>
      <c r="Y39" s="56"/>
      <c r="Z39" s="56"/>
      <c r="AA39" s="57"/>
    </row>
    <row r="40" spans="15:27" ht="12.75" customHeight="1">
      <c r="O40" s="34"/>
      <c r="P40" s="34"/>
      <c r="Q40" s="34"/>
      <c r="R40" s="34"/>
      <c r="S40" s="34"/>
      <c r="T40" s="157" t="s">
        <v>6</v>
      </c>
      <c r="U40" s="157"/>
      <c r="V40" s="157"/>
      <c r="W40" s="56">
        <f>D34-W39</f>
        <v>28</v>
      </c>
      <c r="X40" s="56"/>
      <c r="Y40" s="56"/>
      <c r="Z40" s="56"/>
      <c r="AA40" s="57"/>
    </row>
    <row r="41" spans="6:22" ht="12.75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"/>
    </row>
    <row r="42" spans="15:27" ht="12.75" customHeight="1">
      <c r="O42" s="35"/>
      <c r="P42" s="35"/>
      <c r="Q42" s="35"/>
      <c r="R42" s="35"/>
      <c r="S42" s="36"/>
      <c r="T42" s="159" t="s">
        <v>19</v>
      </c>
      <c r="U42" s="159"/>
      <c r="V42" s="159"/>
      <c r="W42" s="61" t="s">
        <v>14</v>
      </c>
      <c r="X42" s="61"/>
      <c r="Y42" s="61"/>
      <c r="Z42" s="61"/>
      <c r="AA42" s="58" t="s">
        <v>4</v>
      </c>
    </row>
    <row r="43" spans="15:27" ht="12.75" customHeight="1">
      <c r="O43" s="28"/>
      <c r="P43" s="28"/>
      <c r="Q43" s="28"/>
      <c r="R43" s="28"/>
      <c r="S43" s="37"/>
      <c r="T43" s="158" t="s">
        <v>20</v>
      </c>
      <c r="U43" s="158"/>
      <c r="V43" s="158"/>
      <c r="W43" s="64">
        <f>COUNTIF(V6:V33,"&lt;10")</f>
        <v>28</v>
      </c>
      <c r="X43" s="64"/>
      <c r="Y43" s="57"/>
      <c r="Z43" s="57"/>
      <c r="AA43" s="58"/>
    </row>
    <row r="44" spans="15:27" ht="12.75" customHeight="1">
      <c r="O44" s="28"/>
      <c r="P44" s="28"/>
      <c r="Q44" s="28"/>
      <c r="R44" s="28"/>
      <c r="S44" s="37"/>
      <c r="T44" s="158" t="s">
        <v>21</v>
      </c>
      <c r="U44" s="158"/>
      <c r="V44" s="158"/>
      <c r="W44" s="64">
        <f>COUNTIF(V6:V33,"&lt;12")-W43</f>
        <v>0</v>
      </c>
      <c r="X44" s="64"/>
      <c r="Y44" s="57"/>
      <c r="Z44" s="57"/>
      <c r="AA44" s="58"/>
    </row>
    <row r="45" spans="15:27" ht="12.75" customHeight="1">
      <c r="O45" s="28"/>
      <c r="P45" s="28"/>
      <c r="Q45" s="28"/>
      <c r="R45" s="28"/>
      <c r="S45" s="37"/>
      <c r="T45" s="158" t="s">
        <v>22</v>
      </c>
      <c r="U45" s="158"/>
      <c r="V45" s="158"/>
      <c r="W45" s="64">
        <f>COUNTIF(V6:V33,"&gt;=12")-W46</f>
        <v>0</v>
      </c>
      <c r="X45" s="64"/>
      <c r="Y45" s="57"/>
      <c r="Z45" s="57"/>
      <c r="AA45" s="58"/>
    </row>
    <row r="46" spans="15:27" ht="12.75" customHeight="1">
      <c r="O46" s="28"/>
      <c r="P46" s="28"/>
      <c r="Q46" s="28"/>
      <c r="R46" s="28"/>
      <c r="S46" s="37"/>
      <c r="T46" s="158" t="s">
        <v>23</v>
      </c>
      <c r="U46" s="158"/>
      <c r="V46" s="158"/>
      <c r="W46" s="64">
        <f>COUNTIF(V6:V33,"&gt;=17")</f>
        <v>0</v>
      </c>
      <c r="X46" s="64"/>
      <c r="Y46" s="57"/>
      <c r="Z46" s="57"/>
      <c r="AA46" s="58"/>
    </row>
    <row r="47" spans="15:27" ht="12.75" customHeight="1">
      <c r="O47" s="28"/>
      <c r="P47" s="28"/>
      <c r="Q47" s="28"/>
      <c r="R47" s="28"/>
      <c r="S47" s="37"/>
      <c r="T47" s="158" t="s">
        <v>24</v>
      </c>
      <c r="U47" s="158"/>
      <c r="V47" s="158"/>
      <c r="W47" s="65">
        <f>SUM(W45:W46)</f>
        <v>0</v>
      </c>
      <c r="X47" s="65"/>
      <c r="Y47" s="62"/>
      <c r="Z47" s="62"/>
      <c r="AA47" s="58"/>
    </row>
  </sheetData>
  <sheetProtection sheet="1"/>
  <mergeCells count="43">
    <mergeCell ref="A34:C34"/>
    <mergeCell ref="W34:AA34"/>
    <mergeCell ref="W35:AA35"/>
    <mergeCell ref="A36:D36"/>
    <mergeCell ref="A1:A4"/>
    <mergeCell ref="B1:B4"/>
    <mergeCell ref="C1:C4"/>
    <mergeCell ref="D1:D4"/>
    <mergeCell ref="E1:E4"/>
    <mergeCell ref="F1:U1"/>
    <mergeCell ref="G3:G4"/>
    <mergeCell ref="H3:H4"/>
    <mergeCell ref="I3:I4"/>
    <mergeCell ref="J3:K3"/>
    <mergeCell ref="F2:H2"/>
    <mergeCell ref="I2:K2"/>
    <mergeCell ref="L2:N2"/>
    <mergeCell ref="O2:R2"/>
    <mergeCell ref="S2:U2"/>
    <mergeCell ref="F3:F4"/>
    <mergeCell ref="P3:P4"/>
    <mergeCell ref="Q3:Q4"/>
    <mergeCell ref="L3:L4"/>
    <mergeCell ref="M3:M4"/>
    <mergeCell ref="N3:N4"/>
    <mergeCell ref="O3:O4"/>
    <mergeCell ref="V1:V4"/>
    <mergeCell ref="W1:X4"/>
    <mergeCell ref="Y1:Z4"/>
    <mergeCell ref="AA1:AA4"/>
    <mergeCell ref="R3:R4"/>
    <mergeCell ref="S3:S4"/>
    <mergeCell ref="T3:T4"/>
    <mergeCell ref="U3:U4"/>
    <mergeCell ref="T45:V45"/>
    <mergeCell ref="T46:V46"/>
    <mergeCell ref="T47:V47"/>
    <mergeCell ref="T38:V38"/>
    <mergeCell ref="T39:V39"/>
    <mergeCell ref="T40:V40"/>
    <mergeCell ref="T42:V42"/>
    <mergeCell ref="T43:V43"/>
    <mergeCell ref="T44:V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7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N14" sqref="N14"/>
    </sheetView>
  </sheetViews>
  <sheetFormatPr defaultColWidth="17.140625" defaultRowHeight="12.75" customHeight="1"/>
  <cols>
    <col min="1" max="1" width="16.28125" style="1" customWidth="1"/>
    <col min="2" max="2" width="10.57421875" style="1" customWidth="1"/>
    <col min="3" max="3" width="5.8515625" style="1" customWidth="1"/>
    <col min="4" max="4" width="21.28125" style="1" customWidth="1"/>
    <col min="5" max="5" width="9.00390625" style="1" hidden="1" customWidth="1"/>
    <col min="6" max="6" width="5.00390625" style="3" customWidth="1"/>
    <col min="7" max="7" width="4.28125" style="3" customWidth="1"/>
    <col min="8" max="8" width="5.28125" style="3" customWidth="1"/>
    <col min="9" max="9" width="5.140625" style="3" customWidth="1"/>
    <col min="10" max="10" width="7.00390625" style="3" customWidth="1"/>
    <col min="11" max="11" width="9.00390625" style="3" customWidth="1"/>
    <col min="12" max="12" width="5.140625" style="3" customWidth="1"/>
    <col min="13" max="13" width="6.8515625" style="3" customWidth="1"/>
    <col min="14" max="14" width="5.140625" style="3" customWidth="1"/>
    <col min="15" max="15" width="7.140625" style="3" customWidth="1"/>
    <col min="16" max="16" width="5.140625" style="3" customWidth="1"/>
    <col min="17" max="17" width="4.7109375" style="3" customWidth="1"/>
    <col min="18" max="18" width="5.140625" style="3" customWidth="1"/>
    <col min="19" max="19" width="6.57421875" style="3" customWidth="1"/>
    <col min="20" max="20" width="4.28125" style="3" customWidth="1"/>
    <col min="21" max="21" width="6.00390625" style="3" customWidth="1"/>
    <col min="22" max="22" width="10.140625" style="48" customWidth="1"/>
    <col min="23" max="23" width="7.28125" style="48" customWidth="1"/>
    <col min="24" max="24" width="13.00390625" style="48" customWidth="1"/>
    <col min="25" max="25" width="8.140625" style="48" customWidth="1"/>
    <col min="26" max="26" width="13.00390625" style="48" customWidth="1"/>
    <col min="27" max="27" width="14.28125" style="48" customWidth="1"/>
    <col min="28" max="16384" width="17.140625" style="3" customWidth="1"/>
  </cols>
  <sheetData>
    <row r="1" spans="1:27" ht="12.75" customHeight="1">
      <c r="A1" s="170" t="s">
        <v>8</v>
      </c>
      <c r="B1" s="173" t="s">
        <v>11</v>
      </c>
      <c r="C1" s="173" t="s">
        <v>9</v>
      </c>
      <c r="D1" s="173" t="s">
        <v>10</v>
      </c>
      <c r="E1" s="174" t="s">
        <v>1</v>
      </c>
      <c r="F1" s="174" t="s">
        <v>13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60" t="s">
        <v>2</v>
      </c>
      <c r="W1" s="164" t="s">
        <v>67</v>
      </c>
      <c r="X1" s="165"/>
      <c r="Y1" s="164" t="s">
        <v>68</v>
      </c>
      <c r="Z1" s="165"/>
      <c r="AA1" s="160" t="s">
        <v>12</v>
      </c>
    </row>
    <row r="2" spans="1:27" ht="22.5" customHeight="1">
      <c r="A2" s="171"/>
      <c r="B2" s="173"/>
      <c r="C2" s="173"/>
      <c r="D2" s="173"/>
      <c r="E2" s="174"/>
      <c r="F2" s="163" t="s">
        <v>30</v>
      </c>
      <c r="G2" s="163"/>
      <c r="H2" s="163"/>
      <c r="I2" s="163" t="s">
        <v>35</v>
      </c>
      <c r="J2" s="163"/>
      <c r="K2" s="163"/>
      <c r="L2" s="163" t="s">
        <v>31</v>
      </c>
      <c r="M2" s="163"/>
      <c r="N2" s="163"/>
      <c r="O2" s="163" t="s">
        <v>32</v>
      </c>
      <c r="P2" s="163"/>
      <c r="Q2" s="163"/>
      <c r="R2" s="163"/>
      <c r="S2" s="163" t="s">
        <v>33</v>
      </c>
      <c r="T2" s="163"/>
      <c r="U2" s="163"/>
      <c r="V2" s="160"/>
      <c r="W2" s="166"/>
      <c r="X2" s="167"/>
      <c r="Y2" s="166"/>
      <c r="Z2" s="167"/>
      <c r="AA2" s="160"/>
    </row>
    <row r="3" spans="1:27" ht="66.75" customHeight="1">
      <c r="A3" s="171"/>
      <c r="B3" s="173"/>
      <c r="C3" s="173"/>
      <c r="D3" s="173"/>
      <c r="E3" s="174"/>
      <c r="F3" s="162" t="s">
        <v>38</v>
      </c>
      <c r="G3" s="162" t="s">
        <v>39</v>
      </c>
      <c r="H3" s="162" t="s">
        <v>40</v>
      </c>
      <c r="I3" s="162" t="s">
        <v>41</v>
      </c>
      <c r="J3" s="163" t="s">
        <v>36</v>
      </c>
      <c r="K3" s="163"/>
      <c r="L3" s="162" t="s">
        <v>43</v>
      </c>
      <c r="M3" s="162" t="s">
        <v>44</v>
      </c>
      <c r="N3" s="162" t="s">
        <v>45</v>
      </c>
      <c r="O3" s="161" t="s">
        <v>54</v>
      </c>
      <c r="P3" s="161" t="s">
        <v>55</v>
      </c>
      <c r="Q3" s="161" t="s">
        <v>56</v>
      </c>
      <c r="R3" s="161" t="s">
        <v>57</v>
      </c>
      <c r="S3" s="161" t="s">
        <v>58</v>
      </c>
      <c r="T3" s="161" t="s">
        <v>59</v>
      </c>
      <c r="U3" s="161" t="s">
        <v>60</v>
      </c>
      <c r="V3" s="160"/>
      <c r="W3" s="166"/>
      <c r="X3" s="167"/>
      <c r="Y3" s="166"/>
      <c r="Z3" s="167"/>
      <c r="AA3" s="160"/>
    </row>
    <row r="4" spans="1:27" ht="144" customHeight="1">
      <c r="A4" s="172"/>
      <c r="B4" s="173"/>
      <c r="C4" s="173"/>
      <c r="D4" s="173"/>
      <c r="E4" s="174"/>
      <c r="F4" s="162"/>
      <c r="G4" s="162"/>
      <c r="H4" s="162"/>
      <c r="I4" s="162"/>
      <c r="J4" s="88" t="s">
        <v>42</v>
      </c>
      <c r="K4" s="87" t="s">
        <v>49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0"/>
      <c r="W4" s="168"/>
      <c r="X4" s="169"/>
      <c r="Y4" s="168"/>
      <c r="Z4" s="169"/>
      <c r="AA4" s="160"/>
    </row>
    <row r="5" spans="1:27" s="48" customFormat="1" ht="51.75" customHeight="1">
      <c r="A5" s="79"/>
      <c r="B5" s="80"/>
      <c r="C5" s="80"/>
      <c r="D5" s="81"/>
      <c r="E5" s="80"/>
      <c r="F5" s="82" t="s">
        <v>69</v>
      </c>
      <c r="G5" s="82" t="s">
        <v>69</v>
      </c>
      <c r="H5" s="82" t="s">
        <v>69</v>
      </c>
      <c r="I5" s="82" t="s">
        <v>69</v>
      </c>
      <c r="J5" s="82" t="s">
        <v>69</v>
      </c>
      <c r="K5" s="82" t="s">
        <v>69</v>
      </c>
      <c r="L5" s="82" t="s">
        <v>69</v>
      </c>
      <c r="M5" s="82" t="s">
        <v>69</v>
      </c>
      <c r="N5" s="82" t="s">
        <v>69</v>
      </c>
      <c r="O5" s="82" t="s">
        <v>69</v>
      </c>
      <c r="P5" s="82" t="s">
        <v>69</v>
      </c>
      <c r="Q5" s="82" t="s">
        <v>69</v>
      </c>
      <c r="R5" s="82" t="s">
        <v>69</v>
      </c>
      <c r="S5" s="82" t="s">
        <v>69</v>
      </c>
      <c r="T5" s="82" t="s">
        <v>69</v>
      </c>
      <c r="U5" s="82" t="s">
        <v>70</v>
      </c>
      <c r="V5" s="49"/>
      <c r="W5" s="49"/>
      <c r="X5" s="49"/>
      <c r="Y5" s="49"/>
      <c r="Z5" s="49"/>
      <c r="AA5" s="49"/>
    </row>
    <row r="6" spans="1:27" ht="24" customHeight="1">
      <c r="A6" s="89"/>
      <c r="B6" s="89" t="s">
        <v>29</v>
      </c>
      <c r="C6" s="100" t="s">
        <v>93</v>
      </c>
      <c r="D6" s="91"/>
      <c r="E6" s="89">
        <v>1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50">
        <f>SUM(F6:U6)</f>
        <v>0</v>
      </c>
      <c r="W6" s="51">
        <f>V6-H6-K6-T6-U6</f>
        <v>0</v>
      </c>
      <c r="X6" s="51" t="str">
        <f>IF(W6&gt;9,"справился","не справился")</f>
        <v>не справился</v>
      </c>
      <c r="Y6" s="51">
        <f>H6+K6+T6+U6</f>
        <v>0</v>
      </c>
      <c r="Z6" s="51" t="str">
        <f>IF(Y6&gt;=4,"справился","не справился")</f>
        <v>не справился</v>
      </c>
      <c r="AA6" s="51">
        <f>IF(V6&gt;16,5,IF(V6&gt;11,4,IF(V6&gt;9,3,2)))</f>
        <v>2</v>
      </c>
    </row>
    <row r="7" spans="1:27" ht="24" customHeight="1">
      <c r="A7" s="93"/>
      <c r="B7" s="89" t="s">
        <v>29</v>
      </c>
      <c r="C7" s="100" t="s">
        <v>93</v>
      </c>
      <c r="D7" s="91"/>
      <c r="E7" s="93">
        <v>2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50">
        <f aca="true" t="shared" si="0" ref="V7:V33">SUM(F7:U7)</f>
        <v>0</v>
      </c>
      <c r="W7" s="51">
        <f aca="true" t="shared" si="1" ref="W7:W33">V7-H7-K7-T7-U7</f>
        <v>0</v>
      </c>
      <c r="X7" s="51" t="str">
        <f aca="true" t="shared" si="2" ref="X7:X33">IF(W7&gt;9,"справился","не справился")</f>
        <v>не справился</v>
      </c>
      <c r="Y7" s="51">
        <f aca="true" t="shared" si="3" ref="Y7:Y33">H7+K7+T7+U7</f>
        <v>0</v>
      </c>
      <c r="Z7" s="51" t="str">
        <f aca="true" t="shared" si="4" ref="Z7:Z33">IF(Y7&gt;=4,"справился","не справился")</f>
        <v>не справился</v>
      </c>
      <c r="AA7" s="51">
        <f aca="true" t="shared" si="5" ref="AA7:AA33">IF(V7&gt;16,5,IF(V7&gt;11,4,IF(V7&gt;9,3,2)))</f>
        <v>2</v>
      </c>
    </row>
    <row r="8" spans="1:27" ht="24" customHeight="1">
      <c r="A8" s="93"/>
      <c r="B8" s="89" t="s">
        <v>29</v>
      </c>
      <c r="C8" s="100" t="s">
        <v>93</v>
      </c>
      <c r="D8" s="91"/>
      <c r="E8" s="93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50">
        <f t="shared" si="0"/>
        <v>0</v>
      </c>
      <c r="W8" s="51">
        <f t="shared" si="1"/>
        <v>0</v>
      </c>
      <c r="X8" s="51" t="str">
        <f t="shared" si="2"/>
        <v>не справился</v>
      </c>
      <c r="Y8" s="51">
        <f t="shared" si="3"/>
        <v>0</v>
      </c>
      <c r="Z8" s="51" t="str">
        <f t="shared" si="4"/>
        <v>не справился</v>
      </c>
      <c r="AA8" s="51">
        <f t="shared" si="5"/>
        <v>2</v>
      </c>
    </row>
    <row r="9" spans="1:27" ht="24" customHeight="1">
      <c r="A9" s="93"/>
      <c r="B9" s="89" t="s">
        <v>29</v>
      </c>
      <c r="C9" s="100" t="s">
        <v>93</v>
      </c>
      <c r="D9" s="91"/>
      <c r="E9" s="93">
        <v>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50">
        <f t="shared" si="0"/>
        <v>0</v>
      </c>
      <c r="W9" s="51">
        <f t="shared" si="1"/>
        <v>0</v>
      </c>
      <c r="X9" s="51" t="str">
        <f t="shared" si="2"/>
        <v>не справился</v>
      </c>
      <c r="Y9" s="51">
        <f t="shared" si="3"/>
        <v>0</v>
      </c>
      <c r="Z9" s="51" t="str">
        <f t="shared" si="4"/>
        <v>не справился</v>
      </c>
      <c r="AA9" s="51">
        <f t="shared" si="5"/>
        <v>2</v>
      </c>
    </row>
    <row r="10" spans="1:27" ht="24" customHeight="1">
      <c r="A10" s="93"/>
      <c r="B10" s="89" t="s">
        <v>29</v>
      </c>
      <c r="C10" s="100" t="s">
        <v>93</v>
      </c>
      <c r="D10" s="91"/>
      <c r="E10" s="93">
        <v>2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50">
        <f t="shared" si="0"/>
        <v>0</v>
      </c>
      <c r="W10" s="51">
        <f t="shared" si="1"/>
        <v>0</v>
      </c>
      <c r="X10" s="51" t="str">
        <f t="shared" si="2"/>
        <v>не справился</v>
      </c>
      <c r="Y10" s="51">
        <f t="shared" si="3"/>
        <v>0</v>
      </c>
      <c r="Z10" s="51" t="str">
        <f t="shared" si="4"/>
        <v>не справился</v>
      </c>
      <c r="AA10" s="51">
        <f t="shared" si="5"/>
        <v>2</v>
      </c>
    </row>
    <row r="11" spans="1:27" ht="24" customHeight="1">
      <c r="A11" s="93"/>
      <c r="B11" s="89" t="s">
        <v>29</v>
      </c>
      <c r="C11" s="100" t="s">
        <v>93</v>
      </c>
      <c r="D11" s="91"/>
      <c r="E11" s="93">
        <v>2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50">
        <f t="shared" si="0"/>
        <v>0</v>
      </c>
      <c r="W11" s="51">
        <f t="shared" si="1"/>
        <v>0</v>
      </c>
      <c r="X11" s="51" t="str">
        <f t="shared" si="2"/>
        <v>не справился</v>
      </c>
      <c r="Y11" s="51">
        <f t="shared" si="3"/>
        <v>0</v>
      </c>
      <c r="Z11" s="51" t="str">
        <f t="shared" si="4"/>
        <v>не справился</v>
      </c>
      <c r="AA11" s="51">
        <f t="shared" si="5"/>
        <v>2</v>
      </c>
    </row>
    <row r="12" spans="1:27" ht="24" customHeight="1">
      <c r="A12" s="93"/>
      <c r="B12" s="89" t="s">
        <v>29</v>
      </c>
      <c r="C12" s="100" t="s">
        <v>93</v>
      </c>
      <c r="D12" s="91"/>
      <c r="E12" s="93">
        <v>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50">
        <f t="shared" si="0"/>
        <v>0</v>
      </c>
      <c r="W12" s="51">
        <f t="shared" si="1"/>
        <v>0</v>
      </c>
      <c r="X12" s="51" t="str">
        <f t="shared" si="2"/>
        <v>не справился</v>
      </c>
      <c r="Y12" s="51">
        <f t="shared" si="3"/>
        <v>0</v>
      </c>
      <c r="Z12" s="51" t="str">
        <f t="shared" si="4"/>
        <v>не справился</v>
      </c>
      <c r="AA12" s="51">
        <f t="shared" si="5"/>
        <v>2</v>
      </c>
    </row>
    <row r="13" spans="1:27" ht="24" customHeight="1">
      <c r="A13" s="93"/>
      <c r="B13" s="89" t="s">
        <v>29</v>
      </c>
      <c r="C13" s="100" t="s">
        <v>93</v>
      </c>
      <c r="D13" s="91"/>
      <c r="E13" s="93">
        <v>2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0">
        <f t="shared" si="0"/>
        <v>0</v>
      </c>
      <c r="W13" s="51">
        <f t="shared" si="1"/>
        <v>0</v>
      </c>
      <c r="X13" s="51" t="str">
        <f t="shared" si="2"/>
        <v>не справился</v>
      </c>
      <c r="Y13" s="51">
        <f t="shared" si="3"/>
        <v>0</v>
      </c>
      <c r="Z13" s="51" t="str">
        <f t="shared" si="4"/>
        <v>не справился</v>
      </c>
      <c r="AA13" s="51">
        <f t="shared" si="5"/>
        <v>2</v>
      </c>
    </row>
    <row r="14" spans="1:27" ht="24" customHeight="1">
      <c r="A14" s="93"/>
      <c r="B14" s="89" t="s">
        <v>29</v>
      </c>
      <c r="C14" s="100" t="s">
        <v>93</v>
      </c>
      <c r="D14" s="91"/>
      <c r="E14" s="93">
        <v>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50">
        <f t="shared" si="0"/>
        <v>0</v>
      </c>
      <c r="W14" s="51">
        <f t="shared" si="1"/>
        <v>0</v>
      </c>
      <c r="X14" s="51" t="str">
        <f t="shared" si="2"/>
        <v>не справился</v>
      </c>
      <c r="Y14" s="51">
        <f t="shared" si="3"/>
        <v>0</v>
      </c>
      <c r="Z14" s="51" t="str">
        <f t="shared" si="4"/>
        <v>не справился</v>
      </c>
      <c r="AA14" s="51">
        <f t="shared" si="5"/>
        <v>2</v>
      </c>
    </row>
    <row r="15" spans="1:27" ht="24" customHeight="1">
      <c r="A15" s="93"/>
      <c r="B15" s="89" t="s">
        <v>29</v>
      </c>
      <c r="C15" s="100" t="s">
        <v>93</v>
      </c>
      <c r="D15" s="91"/>
      <c r="E15" s="93">
        <v>2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50">
        <f t="shared" si="0"/>
        <v>0</v>
      </c>
      <c r="W15" s="51">
        <f t="shared" si="1"/>
        <v>0</v>
      </c>
      <c r="X15" s="51" t="str">
        <f t="shared" si="2"/>
        <v>не справился</v>
      </c>
      <c r="Y15" s="51">
        <f t="shared" si="3"/>
        <v>0</v>
      </c>
      <c r="Z15" s="51" t="str">
        <f t="shared" si="4"/>
        <v>не справился</v>
      </c>
      <c r="AA15" s="51">
        <f t="shared" si="5"/>
        <v>2</v>
      </c>
    </row>
    <row r="16" spans="1:27" ht="24" customHeight="1">
      <c r="A16" s="93"/>
      <c r="B16" s="89" t="s">
        <v>29</v>
      </c>
      <c r="C16" s="100" t="s">
        <v>93</v>
      </c>
      <c r="D16" s="91"/>
      <c r="E16" s="93">
        <v>2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50">
        <f t="shared" si="0"/>
        <v>0</v>
      </c>
      <c r="W16" s="51">
        <f t="shared" si="1"/>
        <v>0</v>
      </c>
      <c r="X16" s="51" t="str">
        <f t="shared" si="2"/>
        <v>не справился</v>
      </c>
      <c r="Y16" s="51">
        <f t="shared" si="3"/>
        <v>0</v>
      </c>
      <c r="Z16" s="51" t="str">
        <f t="shared" si="4"/>
        <v>не справился</v>
      </c>
      <c r="AA16" s="51">
        <f t="shared" si="5"/>
        <v>2</v>
      </c>
    </row>
    <row r="17" spans="1:27" ht="24" customHeight="1">
      <c r="A17" s="93"/>
      <c r="B17" s="89" t="s">
        <v>29</v>
      </c>
      <c r="C17" s="100" t="s">
        <v>93</v>
      </c>
      <c r="D17" s="91"/>
      <c r="E17" s="93">
        <v>2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50">
        <f t="shared" si="0"/>
        <v>0</v>
      </c>
      <c r="W17" s="51">
        <f t="shared" si="1"/>
        <v>0</v>
      </c>
      <c r="X17" s="51" t="str">
        <f t="shared" si="2"/>
        <v>не справился</v>
      </c>
      <c r="Y17" s="51">
        <f t="shared" si="3"/>
        <v>0</v>
      </c>
      <c r="Z17" s="51" t="str">
        <f t="shared" si="4"/>
        <v>не справился</v>
      </c>
      <c r="AA17" s="51">
        <f t="shared" si="5"/>
        <v>2</v>
      </c>
    </row>
    <row r="18" spans="1:27" ht="24" customHeight="1">
      <c r="A18" s="93"/>
      <c r="B18" s="89" t="s">
        <v>29</v>
      </c>
      <c r="C18" s="100" t="s">
        <v>93</v>
      </c>
      <c r="D18" s="91"/>
      <c r="E18" s="93">
        <v>2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50">
        <f t="shared" si="0"/>
        <v>0</v>
      </c>
      <c r="W18" s="51">
        <f t="shared" si="1"/>
        <v>0</v>
      </c>
      <c r="X18" s="51" t="str">
        <f t="shared" si="2"/>
        <v>не справился</v>
      </c>
      <c r="Y18" s="51">
        <f t="shared" si="3"/>
        <v>0</v>
      </c>
      <c r="Z18" s="51" t="str">
        <f t="shared" si="4"/>
        <v>не справился</v>
      </c>
      <c r="AA18" s="51">
        <f t="shared" si="5"/>
        <v>2</v>
      </c>
    </row>
    <row r="19" spans="1:27" ht="24" customHeight="1">
      <c r="A19" s="93"/>
      <c r="B19" s="89" t="s">
        <v>29</v>
      </c>
      <c r="C19" s="100" t="s">
        <v>93</v>
      </c>
      <c r="D19" s="91"/>
      <c r="E19" s="93">
        <v>2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50">
        <f t="shared" si="0"/>
        <v>0</v>
      </c>
      <c r="W19" s="51">
        <f t="shared" si="1"/>
        <v>0</v>
      </c>
      <c r="X19" s="51" t="str">
        <f t="shared" si="2"/>
        <v>не справился</v>
      </c>
      <c r="Y19" s="51">
        <f t="shared" si="3"/>
        <v>0</v>
      </c>
      <c r="Z19" s="51" t="str">
        <f t="shared" si="4"/>
        <v>не справился</v>
      </c>
      <c r="AA19" s="51">
        <f t="shared" si="5"/>
        <v>2</v>
      </c>
    </row>
    <row r="20" spans="1:27" ht="24" customHeight="1">
      <c r="A20" s="93"/>
      <c r="B20" s="89" t="s">
        <v>29</v>
      </c>
      <c r="C20" s="100" t="s">
        <v>93</v>
      </c>
      <c r="D20" s="91"/>
      <c r="E20" s="93">
        <v>2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50">
        <f t="shared" si="0"/>
        <v>0</v>
      </c>
      <c r="W20" s="51">
        <f t="shared" si="1"/>
        <v>0</v>
      </c>
      <c r="X20" s="51" t="str">
        <f t="shared" si="2"/>
        <v>не справился</v>
      </c>
      <c r="Y20" s="51">
        <f t="shared" si="3"/>
        <v>0</v>
      </c>
      <c r="Z20" s="51" t="str">
        <f t="shared" si="4"/>
        <v>не справился</v>
      </c>
      <c r="AA20" s="51">
        <f t="shared" si="5"/>
        <v>2</v>
      </c>
    </row>
    <row r="21" spans="1:27" ht="24" customHeight="1">
      <c r="A21" s="93"/>
      <c r="B21" s="89" t="s">
        <v>29</v>
      </c>
      <c r="C21" s="100" t="s">
        <v>93</v>
      </c>
      <c r="D21" s="91"/>
      <c r="E21" s="93">
        <v>1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50">
        <f t="shared" si="0"/>
        <v>0</v>
      </c>
      <c r="W21" s="51">
        <f t="shared" si="1"/>
        <v>0</v>
      </c>
      <c r="X21" s="51" t="str">
        <f t="shared" si="2"/>
        <v>не справился</v>
      </c>
      <c r="Y21" s="51">
        <f t="shared" si="3"/>
        <v>0</v>
      </c>
      <c r="Z21" s="51" t="str">
        <f t="shared" si="4"/>
        <v>не справился</v>
      </c>
      <c r="AA21" s="51">
        <f t="shared" si="5"/>
        <v>2</v>
      </c>
    </row>
    <row r="22" spans="1:27" ht="24" customHeight="1">
      <c r="A22" s="93"/>
      <c r="B22" s="89" t="s">
        <v>29</v>
      </c>
      <c r="C22" s="100" t="s">
        <v>93</v>
      </c>
      <c r="D22" s="91"/>
      <c r="E22" s="93">
        <v>1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50">
        <f t="shared" si="0"/>
        <v>0</v>
      </c>
      <c r="W22" s="51">
        <f t="shared" si="1"/>
        <v>0</v>
      </c>
      <c r="X22" s="51" t="str">
        <f t="shared" si="2"/>
        <v>не справился</v>
      </c>
      <c r="Y22" s="51">
        <f t="shared" si="3"/>
        <v>0</v>
      </c>
      <c r="Z22" s="51" t="str">
        <f t="shared" si="4"/>
        <v>не справился</v>
      </c>
      <c r="AA22" s="51">
        <f t="shared" si="5"/>
        <v>2</v>
      </c>
    </row>
    <row r="23" spans="1:27" ht="24" customHeight="1">
      <c r="A23" s="93"/>
      <c r="B23" s="89" t="s">
        <v>29</v>
      </c>
      <c r="C23" s="100" t="s">
        <v>93</v>
      </c>
      <c r="D23" s="91"/>
      <c r="E23" s="93">
        <v>1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50">
        <f t="shared" si="0"/>
        <v>0</v>
      </c>
      <c r="W23" s="51">
        <f t="shared" si="1"/>
        <v>0</v>
      </c>
      <c r="X23" s="51" t="str">
        <f t="shared" si="2"/>
        <v>не справился</v>
      </c>
      <c r="Y23" s="51">
        <f t="shared" si="3"/>
        <v>0</v>
      </c>
      <c r="Z23" s="51" t="str">
        <f t="shared" si="4"/>
        <v>не справился</v>
      </c>
      <c r="AA23" s="51">
        <f t="shared" si="5"/>
        <v>2</v>
      </c>
    </row>
    <row r="24" spans="1:27" ht="24" customHeight="1">
      <c r="A24" s="93"/>
      <c r="B24" s="89" t="s">
        <v>29</v>
      </c>
      <c r="C24" s="100" t="s">
        <v>93</v>
      </c>
      <c r="D24" s="91"/>
      <c r="E24" s="93">
        <v>1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50">
        <f t="shared" si="0"/>
        <v>0</v>
      </c>
      <c r="W24" s="51">
        <f t="shared" si="1"/>
        <v>0</v>
      </c>
      <c r="X24" s="51" t="str">
        <f t="shared" si="2"/>
        <v>не справился</v>
      </c>
      <c r="Y24" s="51">
        <f t="shared" si="3"/>
        <v>0</v>
      </c>
      <c r="Z24" s="51" t="str">
        <f t="shared" si="4"/>
        <v>не справился</v>
      </c>
      <c r="AA24" s="51">
        <f t="shared" si="5"/>
        <v>2</v>
      </c>
    </row>
    <row r="25" spans="1:27" ht="24" customHeight="1">
      <c r="A25" s="93"/>
      <c r="B25" s="89" t="s">
        <v>29</v>
      </c>
      <c r="C25" s="100" t="s">
        <v>93</v>
      </c>
      <c r="D25" s="91"/>
      <c r="E25" s="93">
        <v>1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50">
        <f t="shared" si="0"/>
        <v>0</v>
      </c>
      <c r="W25" s="51">
        <f t="shared" si="1"/>
        <v>0</v>
      </c>
      <c r="X25" s="51" t="str">
        <f t="shared" si="2"/>
        <v>не справился</v>
      </c>
      <c r="Y25" s="51">
        <f t="shared" si="3"/>
        <v>0</v>
      </c>
      <c r="Z25" s="51" t="str">
        <f t="shared" si="4"/>
        <v>не справился</v>
      </c>
      <c r="AA25" s="51">
        <f t="shared" si="5"/>
        <v>2</v>
      </c>
    </row>
    <row r="26" spans="1:27" ht="24" customHeight="1">
      <c r="A26" s="93"/>
      <c r="B26" s="89" t="s">
        <v>29</v>
      </c>
      <c r="C26" s="100" t="s">
        <v>93</v>
      </c>
      <c r="D26" s="91"/>
      <c r="E26" s="93">
        <v>1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50">
        <f t="shared" si="0"/>
        <v>0</v>
      </c>
      <c r="W26" s="51">
        <f t="shared" si="1"/>
        <v>0</v>
      </c>
      <c r="X26" s="51" t="str">
        <f t="shared" si="2"/>
        <v>не справился</v>
      </c>
      <c r="Y26" s="51">
        <f t="shared" si="3"/>
        <v>0</v>
      </c>
      <c r="Z26" s="51" t="str">
        <f t="shared" si="4"/>
        <v>не справился</v>
      </c>
      <c r="AA26" s="51">
        <f t="shared" si="5"/>
        <v>2</v>
      </c>
    </row>
    <row r="27" spans="1:27" ht="24" customHeight="1">
      <c r="A27" s="93"/>
      <c r="B27" s="89" t="s">
        <v>29</v>
      </c>
      <c r="C27" s="100" t="s">
        <v>93</v>
      </c>
      <c r="D27" s="91"/>
      <c r="E27" s="93">
        <v>1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50">
        <f t="shared" si="0"/>
        <v>0</v>
      </c>
      <c r="W27" s="51">
        <f t="shared" si="1"/>
        <v>0</v>
      </c>
      <c r="X27" s="51" t="str">
        <f t="shared" si="2"/>
        <v>не справился</v>
      </c>
      <c r="Y27" s="51">
        <f t="shared" si="3"/>
        <v>0</v>
      </c>
      <c r="Z27" s="51" t="str">
        <f t="shared" si="4"/>
        <v>не справился</v>
      </c>
      <c r="AA27" s="51">
        <f t="shared" si="5"/>
        <v>2</v>
      </c>
    </row>
    <row r="28" spans="1:27" ht="24" customHeight="1">
      <c r="A28" s="93"/>
      <c r="B28" s="89" t="s">
        <v>29</v>
      </c>
      <c r="C28" s="100" t="s">
        <v>93</v>
      </c>
      <c r="D28" s="91"/>
      <c r="E28" s="93">
        <v>1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50">
        <f t="shared" si="0"/>
        <v>0</v>
      </c>
      <c r="W28" s="51">
        <f t="shared" si="1"/>
        <v>0</v>
      </c>
      <c r="X28" s="51" t="str">
        <f t="shared" si="2"/>
        <v>не справился</v>
      </c>
      <c r="Y28" s="51">
        <f t="shared" si="3"/>
        <v>0</v>
      </c>
      <c r="Z28" s="51" t="str">
        <f t="shared" si="4"/>
        <v>не справился</v>
      </c>
      <c r="AA28" s="51">
        <f t="shared" si="5"/>
        <v>2</v>
      </c>
    </row>
    <row r="29" spans="1:27" ht="24" customHeight="1">
      <c r="A29" s="93"/>
      <c r="B29" s="89" t="s">
        <v>29</v>
      </c>
      <c r="C29" s="100" t="s">
        <v>93</v>
      </c>
      <c r="D29" s="91"/>
      <c r="E29" s="93">
        <v>1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50">
        <f t="shared" si="0"/>
        <v>0</v>
      </c>
      <c r="W29" s="51">
        <f t="shared" si="1"/>
        <v>0</v>
      </c>
      <c r="X29" s="51" t="str">
        <f t="shared" si="2"/>
        <v>не справился</v>
      </c>
      <c r="Y29" s="51">
        <f t="shared" si="3"/>
        <v>0</v>
      </c>
      <c r="Z29" s="51" t="str">
        <f t="shared" si="4"/>
        <v>не справился</v>
      </c>
      <c r="AA29" s="51">
        <f t="shared" si="5"/>
        <v>2</v>
      </c>
    </row>
    <row r="30" spans="1:27" ht="24" customHeight="1">
      <c r="A30" s="93"/>
      <c r="B30" s="89" t="s">
        <v>29</v>
      </c>
      <c r="C30" s="100" t="s">
        <v>93</v>
      </c>
      <c r="D30" s="91"/>
      <c r="E30" s="93">
        <v>1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50">
        <f t="shared" si="0"/>
        <v>0</v>
      </c>
      <c r="W30" s="51">
        <f t="shared" si="1"/>
        <v>0</v>
      </c>
      <c r="X30" s="51" t="str">
        <f t="shared" si="2"/>
        <v>не справился</v>
      </c>
      <c r="Y30" s="51">
        <f t="shared" si="3"/>
        <v>0</v>
      </c>
      <c r="Z30" s="51" t="str">
        <f t="shared" si="4"/>
        <v>не справился</v>
      </c>
      <c r="AA30" s="51">
        <f t="shared" si="5"/>
        <v>2</v>
      </c>
    </row>
    <row r="31" spans="1:27" ht="24" customHeight="1">
      <c r="A31" s="93"/>
      <c r="B31" s="89" t="s">
        <v>29</v>
      </c>
      <c r="C31" s="100" t="s">
        <v>93</v>
      </c>
      <c r="D31" s="91"/>
      <c r="E31" s="93">
        <v>1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50">
        <f t="shared" si="0"/>
        <v>0</v>
      </c>
      <c r="W31" s="51">
        <f t="shared" si="1"/>
        <v>0</v>
      </c>
      <c r="X31" s="51" t="str">
        <f t="shared" si="2"/>
        <v>не справился</v>
      </c>
      <c r="Y31" s="51">
        <f t="shared" si="3"/>
        <v>0</v>
      </c>
      <c r="Z31" s="51" t="str">
        <f t="shared" si="4"/>
        <v>не справился</v>
      </c>
      <c r="AA31" s="51">
        <f t="shared" si="5"/>
        <v>2</v>
      </c>
    </row>
    <row r="32" spans="1:27" ht="24" customHeight="1">
      <c r="A32" s="93"/>
      <c r="B32" s="89" t="s">
        <v>29</v>
      </c>
      <c r="C32" s="100" t="s">
        <v>93</v>
      </c>
      <c r="D32" s="91"/>
      <c r="E32" s="93">
        <v>1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50">
        <f t="shared" si="0"/>
        <v>0</v>
      </c>
      <c r="W32" s="51">
        <f t="shared" si="1"/>
        <v>0</v>
      </c>
      <c r="X32" s="51" t="str">
        <f t="shared" si="2"/>
        <v>не справился</v>
      </c>
      <c r="Y32" s="51">
        <f t="shared" si="3"/>
        <v>0</v>
      </c>
      <c r="Z32" s="51" t="str">
        <f t="shared" si="4"/>
        <v>не справился</v>
      </c>
      <c r="AA32" s="51">
        <f t="shared" si="5"/>
        <v>2</v>
      </c>
    </row>
    <row r="33" spans="1:27" ht="29.25" customHeight="1" thickBot="1">
      <c r="A33" s="95"/>
      <c r="B33" s="89" t="s">
        <v>29</v>
      </c>
      <c r="C33" s="100" t="s">
        <v>93</v>
      </c>
      <c r="D33" s="96"/>
      <c r="E33" s="97">
        <v>1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50">
        <f t="shared" si="0"/>
        <v>0</v>
      </c>
      <c r="W33" s="51">
        <f t="shared" si="1"/>
        <v>0</v>
      </c>
      <c r="X33" s="51" t="str">
        <f t="shared" si="2"/>
        <v>не справился</v>
      </c>
      <c r="Y33" s="51">
        <f t="shared" si="3"/>
        <v>0</v>
      </c>
      <c r="Z33" s="51" t="str">
        <f t="shared" si="4"/>
        <v>не справился</v>
      </c>
      <c r="AA33" s="51">
        <f t="shared" si="5"/>
        <v>2</v>
      </c>
    </row>
    <row r="34" spans="1:27" s="48" customFormat="1" ht="29.25" customHeight="1" thickTop="1">
      <c r="A34" s="137" t="s">
        <v>87</v>
      </c>
      <c r="B34" s="138"/>
      <c r="C34" s="138"/>
      <c r="D34" s="103">
        <v>28</v>
      </c>
      <c r="E34" s="104"/>
      <c r="F34" s="105">
        <f>SUM(F6:F33)</f>
        <v>0</v>
      </c>
      <c r="G34" s="105">
        <f aca="true" t="shared" si="6" ref="G34:U34">SUM(G6:G33)</f>
        <v>0</v>
      </c>
      <c r="H34" s="105">
        <f t="shared" si="6"/>
        <v>0</v>
      </c>
      <c r="I34" s="105">
        <f t="shared" si="6"/>
        <v>0</v>
      </c>
      <c r="J34" s="105">
        <f t="shared" si="6"/>
        <v>0</v>
      </c>
      <c r="K34" s="105">
        <f t="shared" si="6"/>
        <v>0</v>
      </c>
      <c r="L34" s="105">
        <f t="shared" si="6"/>
        <v>0</v>
      </c>
      <c r="M34" s="105">
        <f t="shared" si="6"/>
        <v>0</v>
      </c>
      <c r="N34" s="105">
        <f t="shared" si="6"/>
        <v>0</v>
      </c>
      <c r="O34" s="105">
        <f t="shared" si="6"/>
        <v>0</v>
      </c>
      <c r="P34" s="105">
        <f t="shared" si="6"/>
        <v>0</v>
      </c>
      <c r="Q34" s="105">
        <f t="shared" si="6"/>
        <v>0</v>
      </c>
      <c r="R34" s="105">
        <f t="shared" si="6"/>
        <v>0</v>
      </c>
      <c r="S34" s="105">
        <f t="shared" si="6"/>
        <v>0</v>
      </c>
      <c r="T34" s="105">
        <f t="shared" si="6"/>
        <v>0</v>
      </c>
      <c r="U34" s="105">
        <f t="shared" si="6"/>
        <v>0</v>
      </c>
      <c r="V34" s="73"/>
      <c r="W34" s="150" t="s">
        <v>94</v>
      </c>
      <c r="X34" s="151"/>
      <c r="Y34" s="151"/>
      <c r="Z34" s="151"/>
      <c r="AA34" s="151"/>
    </row>
    <row r="35" spans="1:27" ht="12.75" customHeight="1">
      <c r="A35" s="101"/>
      <c r="B35" s="102"/>
      <c r="C35" s="102"/>
      <c r="D35" s="103"/>
      <c r="E35" s="104"/>
      <c r="F35" s="110">
        <f>$D34</f>
        <v>28</v>
      </c>
      <c r="G35" s="110">
        <f aca="true" t="shared" si="7" ref="G35:T35">$D34</f>
        <v>28</v>
      </c>
      <c r="H35" s="110">
        <f t="shared" si="7"/>
        <v>28</v>
      </c>
      <c r="I35" s="110">
        <f t="shared" si="7"/>
        <v>28</v>
      </c>
      <c r="J35" s="110">
        <f t="shared" si="7"/>
        <v>28</v>
      </c>
      <c r="K35" s="110">
        <f t="shared" si="7"/>
        <v>28</v>
      </c>
      <c r="L35" s="110">
        <f t="shared" si="7"/>
        <v>28</v>
      </c>
      <c r="M35" s="110">
        <f t="shared" si="7"/>
        <v>28</v>
      </c>
      <c r="N35" s="110">
        <f t="shared" si="7"/>
        <v>28</v>
      </c>
      <c r="O35" s="110">
        <f t="shared" si="7"/>
        <v>28</v>
      </c>
      <c r="P35" s="110">
        <f t="shared" si="7"/>
        <v>28</v>
      </c>
      <c r="Q35" s="110">
        <f t="shared" si="7"/>
        <v>28</v>
      </c>
      <c r="R35" s="110">
        <f t="shared" si="7"/>
        <v>28</v>
      </c>
      <c r="S35" s="110">
        <f t="shared" si="7"/>
        <v>28</v>
      </c>
      <c r="T35" s="110">
        <f t="shared" si="7"/>
        <v>28</v>
      </c>
      <c r="U35" s="110">
        <f>$D34*2</f>
        <v>56</v>
      </c>
      <c r="V35" s="73"/>
      <c r="W35" s="141" t="s">
        <v>95</v>
      </c>
      <c r="X35" s="142"/>
      <c r="Y35" s="142"/>
      <c r="Z35" s="142"/>
      <c r="AA35" s="142"/>
    </row>
    <row r="36" spans="1:27" ht="12.75" customHeight="1">
      <c r="A36" s="134" t="s">
        <v>18</v>
      </c>
      <c r="B36" s="135"/>
      <c r="C36" s="135"/>
      <c r="D36" s="136"/>
      <c r="E36" s="106"/>
      <c r="F36" s="111">
        <f>F34/F35</f>
        <v>0</v>
      </c>
      <c r="G36" s="111">
        <f aca="true" t="shared" si="8" ref="G36:U36">G34/G35</f>
        <v>0</v>
      </c>
      <c r="H36" s="111">
        <f t="shared" si="8"/>
        <v>0</v>
      </c>
      <c r="I36" s="111">
        <f t="shared" si="8"/>
        <v>0</v>
      </c>
      <c r="J36" s="111">
        <f t="shared" si="8"/>
        <v>0</v>
      </c>
      <c r="K36" s="111">
        <f t="shared" si="8"/>
        <v>0</v>
      </c>
      <c r="L36" s="111">
        <f t="shared" si="8"/>
        <v>0</v>
      </c>
      <c r="M36" s="111">
        <f t="shared" si="8"/>
        <v>0</v>
      </c>
      <c r="N36" s="111">
        <f t="shared" si="8"/>
        <v>0</v>
      </c>
      <c r="O36" s="111">
        <f t="shared" si="8"/>
        <v>0</v>
      </c>
      <c r="P36" s="111">
        <f t="shared" si="8"/>
        <v>0</v>
      </c>
      <c r="Q36" s="111">
        <f t="shared" si="8"/>
        <v>0</v>
      </c>
      <c r="R36" s="111">
        <f t="shared" si="8"/>
        <v>0</v>
      </c>
      <c r="S36" s="111">
        <f t="shared" si="8"/>
        <v>0</v>
      </c>
      <c r="T36" s="111">
        <f t="shared" si="8"/>
        <v>0</v>
      </c>
      <c r="U36" s="111">
        <f t="shared" si="8"/>
        <v>0</v>
      </c>
      <c r="V36" s="73"/>
      <c r="W36" s="74"/>
      <c r="X36" s="74"/>
      <c r="Y36" s="74"/>
      <c r="Z36" s="75"/>
      <c r="AA36" s="76"/>
    </row>
    <row r="37" spans="6:22" ht="12.75" customHeight="1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"/>
    </row>
    <row r="38" spans="15:27" ht="12.75" customHeight="1">
      <c r="O38" s="34"/>
      <c r="P38" s="34"/>
      <c r="Q38" s="34"/>
      <c r="R38" s="34"/>
      <c r="S38" s="34"/>
      <c r="T38" s="155" t="s">
        <v>3</v>
      </c>
      <c r="U38" s="155"/>
      <c r="V38" s="155"/>
      <c r="W38" s="61" t="s">
        <v>14</v>
      </c>
      <c r="X38" s="61"/>
      <c r="Y38" s="61"/>
      <c r="Z38" s="61"/>
      <c r="AA38" s="56" t="s">
        <v>4</v>
      </c>
    </row>
    <row r="39" spans="15:27" ht="12.75" customHeight="1">
      <c r="O39" s="34"/>
      <c r="P39" s="34"/>
      <c r="Q39" s="34"/>
      <c r="R39" s="34"/>
      <c r="S39" s="34"/>
      <c r="T39" s="156" t="s">
        <v>5</v>
      </c>
      <c r="U39" s="156"/>
      <c r="V39" s="156"/>
      <c r="W39" s="56">
        <f>COUNTIF(V6:V33,"&gt;=10")</f>
        <v>0</v>
      </c>
      <c r="X39" s="56"/>
      <c r="Y39" s="56"/>
      <c r="Z39" s="56"/>
      <c r="AA39" s="57"/>
    </row>
    <row r="40" spans="15:27" ht="12.75" customHeight="1">
      <c r="O40" s="34"/>
      <c r="P40" s="34"/>
      <c r="Q40" s="34"/>
      <c r="R40" s="34"/>
      <c r="S40" s="34"/>
      <c r="T40" s="157" t="s">
        <v>6</v>
      </c>
      <c r="U40" s="157"/>
      <c r="V40" s="157"/>
      <c r="W40" s="56">
        <f>D34-W39</f>
        <v>28</v>
      </c>
      <c r="X40" s="56"/>
      <c r="Y40" s="56"/>
      <c r="Z40" s="56"/>
      <c r="AA40" s="57"/>
    </row>
    <row r="41" spans="6:22" ht="12.75" customHeight="1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"/>
    </row>
    <row r="42" spans="15:27" ht="12.75" customHeight="1">
      <c r="O42" s="35"/>
      <c r="P42" s="35"/>
      <c r="Q42" s="35"/>
      <c r="R42" s="35"/>
      <c r="S42" s="36"/>
      <c r="T42" s="159" t="s">
        <v>19</v>
      </c>
      <c r="U42" s="159"/>
      <c r="V42" s="159"/>
      <c r="W42" s="61" t="s">
        <v>14</v>
      </c>
      <c r="X42" s="61"/>
      <c r="Y42" s="61"/>
      <c r="Z42" s="61"/>
      <c r="AA42" s="58" t="s">
        <v>4</v>
      </c>
    </row>
    <row r="43" spans="15:27" ht="12.75" customHeight="1">
      <c r="O43" s="28"/>
      <c r="P43" s="28"/>
      <c r="Q43" s="28"/>
      <c r="R43" s="28"/>
      <c r="S43" s="37"/>
      <c r="T43" s="158" t="s">
        <v>20</v>
      </c>
      <c r="U43" s="158"/>
      <c r="V43" s="158"/>
      <c r="W43" s="64">
        <f>COUNTIF(V6:V33,"&lt;10")</f>
        <v>28</v>
      </c>
      <c r="X43" s="64"/>
      <c r="Y43" s="57"/>
      <c r="Z43" s="57"/>
      <c r="AA43" s="58"/>
    </row>
    <row r="44" spans="15:27" ht="12.75" customHeight="1">
      <c r="O44" s="28"/>
      <c r="P44" s="28"/>
      <c r="Q44" s="28"/>
      <c r="R44" s="28"/>
      <c r="S44" s="37"/>
      <c r="T44" s="158" t="s">
        <v>21</v>
      </c>
      <c r="U44" s="158"/>
      <c r="V44" s="158"/>
      <c r="W44" s="64">
        <f>COUNTIF(V6:V33,"&lt;12")-W43</f>
        <v>0</v>
      </c>
      <c r="X44" s="64"/>
      <c r="Y44" s="57"/>
      <c r="Z44" s="57"/>
      <c r="AA44" s="58"/>
    </row>
    <row r="45" spans="15:27" ht="12.75" customHeight="1">
      <c r="O45" s="28"/>
      <c r="P45" s="28"/>
      <c r="Q45" s="28"/>
      <c r="R45" s="28"/>
      <c r="S45" s="37"/>
      <c r="T45" s="158" t="s">
        <v>22</v>
      </c>
      <c r="U45" s="158"/>
      <c r="V45" s="158"/>
      <c r="W45" s="64">
        <f>COUNTIF(V6:V33,"&gt;=12")-W46</f>
        <v>0</v>
      </c>
      <c r="X45" s="64"/>
      <c r="Y45" s="57"/>
      <c r="Z45" s="57"/>
      <c r="AA45" s="58"/>
    </row>
    <row r="46" spans="15:27" ht="12.75" customHeight="1">
      <c r="O46" s="28"/>
      <c r="P46" s="28"/>
      <c r="Q46" s="28"/>
      <c r="R46" s="28"/>
      <c r="S46" s="37"/>
      <c r="T46" s="158" t="s">
        <v>23</v>
      </c>
      <c r="U46" s="158"/>
      <c r="V46" s="158"/>
      <c r="W46" s="64">
        <f>COUNTIF(V6:V33,"&gt;=17")</f>
        <v>0</v>
      </c>
      <c r="X46" s="64"/>
      <c r="Y46" s="57"/>
      <c r="Z46" s="57"/>
      <c r="AA46" s="58"/>
    </row>
    <row r="47" spans="15:27" ht="12.75" customHeight="1">
      <c r="O47" s="28"/>
      <c r="P47" s="28"/>
      <c r="Q47" s="28"/>
      <c r="R47" s="28"/>
      <c r="S47" s="37"/>
      <c r="T47" s="158" t="s">
        <v>24</v>
      </c>
      <c r="U47" s="158"/>
      <c r="V47" s="158"/>
      <c r="W47" s="65">
        <f>SUM(W45:W46)</f>
        <v>0</v>
      </c>
      <c r="X47" s="65"/>
      <c r="Y47" s="62"/>
      <c r="Z47" s="62"/>
      <c r="AA47" s="58"/>
    </row>
  </sheetData>
  <sheetProtection sheet="1"/>
  <mergeCells count="43">
    <mergeCell ref="A34:C34"/>
    <mergeCell ref="W34:AA34"/>
    <mergeCell ref="W35:AA35"/>
    <mergeCell ref="A36:D36"/>
    <mergeCell ref="A1:A4"/>
    <mergeCell ref="B1:B4"/>
    <mergeCell ref="C1:C4"/>
    <mergeCell ref="D1:D4"/>
    <mergeCell ref="E1:E4"/>
    <mergeCell ref="F1:U1"/>
    <mergeCell ref="G3:G4"/>
    <mergeCell ref="H3:H4"/>
    <mergeCell ref="I3:I4"/>
    <mergeCell ref="J3:K3"/>
    <mergeCell ref="F2:H2"/>
    <mergeCell ref="I2:K2"/>
    <mergeCell ref="L2:N2"/>
    <mergeCell ref="O2:R2"/>
    <mergeCell ref="S2:U2"/>
    <mergeCell ref="F3:F4"/>
    <mergeCell ref="P3:P4"/>
    <mergeCell ref="Q3:Q4"/>
    <mergeCell ref="L3:L4"/>
    <mergeCell ref="M3:M4"/>
    <mergeCell ref="N3:N4"/>
    <mergeCell ref="O3:O4"/>
    <mergeCell ref="V1:V4"/>
    <mergeCell ref="W1:X4"/>
    <mergeCell ref="Y1:Z4"/>
    <mergeCell ref="AA1:AA4"/>
    <mergeCell ref="R3:R4"/>
    <mergeCell ref="S3:S4"/>
    <mergeCell ref="T3:T4"/>
    <mergeCell ref="U3:U4"/>
    <mergeCell ref="T45:V45"/>
    <mergeCell ref="T46:V46"/>
    <mergeCell ref="T47:V47"/>
    <mergeCell ref="T38:V38"/>
    <mergeCell ref="T39:V39"/>
    <mergeCell ref="T40:V40"/>
    <mergeCell ref="T42:V42"/>
    <mergeCell ref="T43:V43"/>
    <mergeCell ref="T44:V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PageLayoutView="0" workbookViewId="0" topLeftCell="A7">
      <selection activeCell="Y11" sqref="Y11"/>
    </sheetView>
  </sheetViews>
  <sheetFormatPr defaultColWidth="9.140625" defaultRowHeight="12.75"/>
  <cols>
    <col min="1" max="1" width="15.7109375" style="3" customWidth="1"/>
    <col min="2" max="2" width="4.28125" style="3" customWidth="1"/>
    <col min="3" max="3" width="9.140625" style="3" customWidth="1"/>
    <col min="4" max="5" width="5.28125" style="2" customWidth="1"/>
    <col min="6" max="6" width="6.421875" style="2" customWidth="1"/>
    <col min="7" max="7" width="6.28125" style="2" customWidth="1"/>
    <col min="8" max="8" width="6.00390625" style="2" customWidth="1"/>
    <col min="9" max="9" width="7.421875" style="2" customWidth="1"/>
    <col min="10" max="18" width="6.28125" style="2" customWidth="1"/>
    <col min="19" max="20" width="5.28125" style="2" customWidth="1"/>
    <col min="21" max="21" width="8.28125" style="4" customWidth="1"/>
    <col min="22" max="22" width="6.00390625" style="3" customWidth="1"/>
    <col min="23" max="23" width="6.28125" style="3" customWidth="1"/>
    <col min="24" max="24" width="9.140625" style="3" customWidth="1"/>
    <col min="25" max="29" width="7.00390625" style="3" customWidth="1"/>
    <col min="30" max="16384" width="9.140625" style="3" customWidth="1"/>
  </cols>
  <sheetData>
    <row r="1" spans="1:21" ht="12.75">
      <c r="A1" s="180" t="s">
        <v>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</row>
    <row r="2" spans="1:21" ht="13.5" customHeight="1">
      <c r="A2" s="185" t="s">
        <v>8</v>
      </c>
      <c r="B2" s="182" t="s">
        <v>0</v>
      </c>
      <c r="C2" s="195" t="s">
        <v>88</v>
      </c>
      <c r="D2" s="190" t="s">
        <v>17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69"/>
      <c r="U2" s="175" t="s">
        <v>16</v>
      </c>
    </row>
    <row r="3" spans="1:21" ht="24" customHeight="1">
      <c r="A3" s="186"/>
      <c r="B3" s="183"/>
      <c r="C3" s="196"/>
      <c r="D3" s="181" t="s">
        <v>37</v>
      </c>
      <c r="E3" s="181"/>
      <c r="F3" s="181"/>
      <c r="G3" s="181" t="s">
        <v>46</v>
      </c>
      <c r="H3" s="181"/>
      <c r="I3" s="181"/>
      <c r="J3" s="181" t="s">
        <v>31</v>
      </c>
      <c r="K3" s="181"/>
      <c r="L3" s="181"/>
      <c r="M3" s="181" t="s">
        <v>32</v>
      </c>
      <c r="N3" s="181"/>
      <c r="O3" s="181"/>
      <c r="P3" s="181"/>
      <c r="Q3" s="181" t="s">
        <v>47</v>
      </c>
      <c r="R3" s="181"/>
      <c r="S3" s="181"/>
      <c r="T3" s="70"/>
      <c r="U3" s="176"/>
    </row>
    <row r="4" spans="1:21" ht="67.5" customHeight="1">
      <c r="A4" s="186"/>
      <c r="B4" s="183"/>
      <c r="C4" s="196"/>
      <c r="D4" s="179" t="s">
        <v>38</v>
      </c>
      <c r="E4" s="179" t="s">
        <v>39</v>
      </c>
      <c r="F4" s="179" t="s">
        <v>40</v>
      </c>
      <c r="G4" s="179" t="s">
        <v>41</v>
      </c>
      <c r="H4" s="181" t="s">
        <v>34</v>
      </c>
      <c r="I4" s="181"/>
      <c r="J4" s="179" t="s">
        <v>43</v>
      </c>
      <c r="K4" s="179" t="s">
        <v>44</v>
      </c>
      <c r="L4" s="179" t="s">
        <v>45</v>
      </c>
      <c r="M4" s="178" t="s">
        <v>54</v>
      </c>
      <c r="N4" s="178" t="s">
        <v>55</v>
      </c>
      <c r="O4" s="178" t="s">
        <v>56</v>
      </c>
      <c r="P4" s="178" t="s">
        <v>57</v>
      </c>
      <c r="Q4" s="178" t="s">
        <v>58</v>
      </c>
      <c r="R4" s="178" t="s">
        <v>59</v>
      </c>
      <c r="S4" s="178" t="s">
        <v>60</v>
      </c>
      <c r="T4" s="71"/>
      <c r="U4" s="176"/>
    </row>
    <row r="5" spans="1:21" ht="198.75" customHeight="1">
      <c r="A5" s="187"/>
      <c r="B5" s="184"/>
      <c r="C5" s="197"/>
      <c r="D5" s="179"/>
      <c r="E5" s="179"/>
      <c r="F5" s="179"/>
      <c r="G5" s="179"/>
      <c r="H5" s="25" t="s">
        <v>48</v>
      </c>
      <c r="I5" s="25" t="s">
        <v>49</v>
      </c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47" t="s">
        <v>89</v>
      </c>
      <c r="U5" s="177"/>
    </row>
    <row r="6" spans="1:21" ht="18" customHeight="1">
      <c r="A6" s="43"/>
      <c r="B6" s="42"/>
      <c r="C6" s="20"/>
      <c r="D6" s="41"/>
      <c r="E6" s="41"/>
      <c r="F6" s="41"/>
      <c r="G6" s="41"/>
      <c r="H6" s="25"/>
      <c r="I6" s="25"/>
      <c r="J6" s="41"/>
      <c r="K6" s="41"/>
      <c r="L6" s="41"/>
      <c r="M6" s="41"/>
      <c r="N6" s="41"/>
      <c r="O6" s="41"/>
      <c r="P6" s="41"/>
      <c r="Q6" s="41"/>
      <c r="R6" s="41"/>
      <c r="S6" s="41"/>
      <c r="T6" s="47"/>
      <c r="U6" s="44"/>
    </row>
    <row r="7" spans="1:21" ht="12.75">
      <c r="A7" s="122" t="s">
        <v>117</v>
      </c>
      <c r="B7" s="15" t="str">
        <f>"4-1"</f>
        <v>4-1</v>
      </c>
      <c r="C7" s="20">
        <v>20</v>
      </c>
      <c r="D7" s="66">
        <f>'Результаты 4-1кл'!F26</f>
        <v>19</v>
      </c>
      <c r="E7" s="66">
        <f>'Результаты 4-1кл'!G26</f>
        <v>19</v>
      </c>
      <c r="F7" s="66">
        <f>'Результаты 4-1кл'!H26</f>
        <v>17</v>
      </c>
      <c r="G7" s="66">
        <f>'Результаты 4-1кл'!I26</f>
        <v>18</v>
      </c>
      <c r="H7" s="66">
        <f>'Результаты 4-1кл'!J26</f>
        <v>18</v>
      </c>
      <c r="I7" s="66">
        <f>'Результаты 4-1кл'!K26</f>
        <v>15</v>
      </c>
      <c r="J7" s="66">
        <f>'Результаты 4-1кл'!L26</f>
        <v>18</v>
      </c>
      <c r="K7" s="66">
        <f>'Результаты 4-1кл'!M26</f>
        <v>16</v>
      </c>
      <c r="L7" s="66">
        <f>'Результаты 4-1кл'!N26</f>
        <v>18</v>
      </c>
      <c r="M7" s="66">
        <f>'Результаты 4-1кл'!O26</f>
        <v>16</v>
      </c>
      <c r="N7" s="66">
        <f>'Результаты 4-1кл'!P26</f>
        <v>15</v>
      </c>
      <c r="O7" s="66">
        <f>'Результаты 4-1кл'!Q26</f>
        <v>14</v>
      </c>
      <c r="P7" s="66">
        <f>'Результаты 4-1кл'!R26</f>
        <v>18</v>
      </c>
      <c r="Q7" s="66">
        <f>'Результаты 4-1кл'!S26</f>
        <v>18</v>
      </c>
      <c r="R7" s="66">
        <f>'Результаты 4-1кл'!T26</f>
        <v>12</v>
      </c>
      <c r="S7" s="66">
        <f>'Результаты 4-1кл'!U26</f>
        <v>21</v>
      </c>
      <c r="T7" s="66">
        <f>SUM(D7:S7)</f>
        <v>272</v>
      </c>
      <c r="U7" s="126">
        <v>14</v>
      </c>
    </row>
    <row r="8" spans="1:21" ht="15">
      <c r="A8" s="202" t="s">
        <v>50</v>
      </c>
      <c r="B8" s="202"/>
      <c r="C8" s="22">
        <v>20</v>
      </c>
      <c r="D8" s="22">
        <f aca="true" t="shared" si="0" ref="D8:S8">SUM(D7:D7)</f>
        <v>19</v>
      </c>
      <c r="E8" s="22">
        <f t="shared" si="0"/>
        <v>19</v>
      </c>
      <c r="F8" s="22">
        <f t="shared" si="0"/>
        <v>17</v>
      </c>
      <c r="G8" s="22">
        <f t="shared" si="0"/>
        <v>18</v>
      </c>
      <c r="H8" s="22">
        <f t="shared" si="0"/>
        <v>18</v>
      </c>
      <c r="I8" s="22">
        <f t="shared" si="0"/>
        <v>15</v>
      </c>
      <c r="J8" s="22">
        <f t="shared" si="0"/>
        <v>18</v>
      </c>
      <c r="K8" s="22">
        <f t="shared" si="0"/>
        <v>16</v>
      </c>
      <c r="L8" s="22">
        <f t="shared" si="0"/>
        <v>18</v>
      </c>
      <c r="M8" s="22">
        <f t="shared" si="0"/>
        <v>16</v>
      </c>
      <c r="N8" s="22">
        <f t="shared" si="0"/>
        <v>15</v>
      </c>
      <c r="O8" s="22">
        <f t="shared" si="0"/>
        <v>14</v>
      </c>
      <c r="P8" s="22">
        <f t="shared" si="0"/>
        <v>18</v>
      </c>
      <c r="Q8" s="22">
        <f t="shared" si="0"/>
        <v>18</v>
      </c>
      <c r="R8" s="22">
        <f t="shared" si="0"/>
        <v>12</v>
      </c>
      <c r="S8" s="22">
        <f t="shared" si="0"/>
        <v>21</v>
      </c>
      <c r="T8" s="66">
        <f>SUM(D8:S8)</f>
        <v>272</v>
      </c>
      <c r="U8" s="126">
        <v>14</v>
      </c>
    </row>
    <row r="9" spans="1:21" ht="15" customHeight="1">
      <c r="A9" s="201" t="s">
        <v>96</v>
      </c>
      <c r="B9" s="201"/>
      <c r="C9" s="201"/>
      <c r="D9" s="5">
        <f>D8/$C8</f>
        <v>0.95</v>
      </c>
      <c r="E9" s="5">
        <f aca="true" t="shared" si="1" ref="E9:S9">E8/$C8</f>
        <v>0.95</v>
      </c>
      <c r="F9" s="5">
        <f t="shared" si="1"/>
        <v>0.85</v>
      </c>
      <c r="G9" s="5">
        <f t="shared" si="1"/>
        <v>0.9</v>
      </c>
      <c r="H9" s="5">
        <f t="shared" si="1"/>
        <v>0.9</v>
      </c>
      <c r="I9" s="5">
        <f t="shared" si="1"/>
        <v>0.75</v>
      </c>
      <c r="J9" s="5">
        <f t="shared" si="1"/>
        <v>0.9</v>
      </c>
      <c r="K9" s="5">
        <f t="shared" si="1"/>
        <v>0.8</v>
      </c>
      <c r="L9" s="5">
        <f t="shared" si="1"/>
        <v>0.9</v>
      </c>
      <c r="M9" s="5">
        <f t="shared" si="1"/>
        <v>0.8</v>
      </c>
      <c r="N9" s="5">
        <f t="shared" si="1"/>
        <v>0.75</v>
      </c>
      <c r="O9" s="5">
        <f t="shared" si="1"/>
        <v>0.7</v>
      </c>
      <c r="P9" s="5">
        <f t="shared" si="1"/>
        <v>0.9</v>
      </c>
      <c r="Q9" s="5">
        <f t="shared" si="1"/>
        <v>0.9</v>
      </c>
      <c r="R9" s="5">
        <f t="shared" si="1"/>
        <v>0.6</v>
      </c>
      <c r="S9" s="127">
        <v>0.53</v>
      </c>
      <c r="T9" s="5"/>
      <c r="U9" s="99"/>
    </row>
    <row r="11" spans="1:21" ht="27" customHeight="1">
      <c r="A11" s="198" t="s">
        <v>8</v>
      </c>
      <c r="B11" s="199" t="s">
        <v>0</v>
      </c>
      <c r="C11" s="185" t="s">
        <v>88</v>
      </c>
      <c r="D11" s="200" t="s">
        <v>3</v>
      </c>
      <c r="E11" s="200"/>
      <c r="F11" s="200"/>
      <c r="G11" s="191" t="s">
        <v>27</v>
      </c>
      <c r="H11" s="192"/>
      <c r="I11" s="192"/>
      <c r="J11" s="192"/>
      <c r="K11" s="192"/>
      <c r="L11" s="192"/>
      <c r="M11" s="192"/>
      <c r="N11" s="193"/>
      <c r="O11" s="28"/>
      <c r="P11" s="28"/>
      <c r="Q11" s="28"/>
      <c r="R11" s="28"/>
      <c r="S11" s="28"/>
      <c r="T11" s="28"/>
      <c r="U11" s="28"/>
    </row>
    <row r="12" spans="1:14" ht="66">
      <c r="A12" s="198"/>
      <c r="B12" s="199"/>
      <c r="C12" s="194"/>
      <c r="D12" s="29" t="s">
        <v>5</v>
      </c>
      <c r="E12" s="29" t="s">
        <v>6</v>
      </c>
      <c r="F12" s="29" t="s">
        <v>7</v>
      </c>
      <c r="G12" s="30" t="s">
        <v>23</v>
      </c>
      <c r="H12" s="31" t="s">
        <v>25</v>
      </c>
      <c r="I12" s="30" t="s">
        <v>22</v>
      </c>
      <c r="J12" s="31" t="s">
        <v>25</v>
      </c>
      <c r="K12" s="30" t="s">
        <v>21</v>
      </c>
      <c r="L12" s="32" t="s">
        <v>25</v>
      </c>
      <c r="M12" s="30" t="s">
        <v>20</v>
      </c>
      <c r="N12" s="31" t="s">
        <v>25</v>
      </c>
    </row>
    <row r="13" spans="1:17" ht="12.75">
      <c r="A13" s="124" t="s">
        <v>117</v>
      </c>
      <c r="B13" s="46" t="str">
        <f>"4-1"</f>
        <v>4-1</v>
      </c>
      <c r="C13" s="20">
        <f>'Результаты 4-1кл'!D26</f>
        <v>20</v>
      </c>
      <c r="D13" s="5">
        <f>'Результаты 4-1кл'!W31</f>
        <v>18</v>
      </c>
      <c r="E13" s="5">
        <f>'Результаты 4-1кл'!W32</f>
        <v>2</v>
      </c>
      <c r="F13" s="123">
        <v>0.9</v>
      </c>
      <c r="G13" s="67">
        <f>'Результаты 4-1кл'!W38</f>
        <v>3</v>
      </c>
      <c r="H13" s="6">
        <v>0.15</v>
      </c>
      <c r="I13" s="67">
        <f>'Результаты 4-1кл'!W37</f>
        <v>14</v>
      </c>
      <c r="J13" s="123">
        <v>0.7</v>
      </c>
      <c r="K13" s="68">
        <f>'Результаты 4-1кл'!W36</f>
        <v>1</v>
      </c>
      <c r="L13" s="19">
        <v>0.05</v>
      </c>
      <c r="M13" s="67">
        <f>'Результаты 4-1кл'!W35</f>
        <v>2</v>
      </c>
      <c r="N13" s="6">
        <v>0.1</v>
      </c>
      <c r="Q13" s="26"/>
    </row>
    <row r="14" spans="1:17" ht="15.75" customHeight="1">
      <c r="A14" s="188" t="s">
        <v>50</v>
      </c>
      <c r="B14" s="189"/>
      <c r="C14" s="21"/>
      <c r="D14" s="16">
        <f>SUM(D13:D13)</f>
        <v>18</v>
      </c>
      <c r="E14" s="16">
        <f>SUM(E13:E13)</f>
        <v>2</v>
      </c>
      <c r="F14" s="123">
        <v>0.9</v>
      </c>
      <c r="G14" s="16">
        <f>SUM(G13:G13)</f>
        <v>3</v>
      </c>
      <c r="H14" s="6">
        <v>0.15</v>
      </c>
      <c r="I14" s="16">
        <f>SUM(I13:I13)</f>
        <v>14</v>
      </c>
      <c r="J14" s="123">
        <v>0.7</v>
      </c>
      <c r="K14" s="16">
        <f>SUM(K13:K13)</f>
        <v>1</v>
      </c>
      <c r="L14" s="19">
        <v>0.05</v>
      </c>
      <c r="M14" s="16">
        <v>2</v>
      </c>
      <c r="N14" s="6">
        <v>0.1</v>
      </c>
      <c r="Q14" s="27"/>
    </row>
    <row r="19" spans="5:6" ht="12.75">
      <c r="E19" s="11"/>
      <c r="F19" s="8"/>
    </row>
    <row r="20" spans="4:6" ht="12.75">
      <c r="D20" s="13"/>
      <c r="E20" s="12"/>
      <c r="F20" s="9"/>
    </row>
    <row r="21" spans="4:6" ht="12.75">
      <c r="D21" s="13"/>
      <c r="E21" s="12"/>
      <c r="F21" s="9"/>
    </row>
    <row r="22" spans="5:6" ht="12.75">
      <c r="E22" s="11"/>
      <c r="F22" s="9"/>
    </row>
    <row r="23" spans="6:8" ht="12.75">
      <c r="F23" s="9"/>
      <c r="H23" s="10"/>
    </row>
    <row r="24" spans="6:8" ht="12.75">
      <c r="F24" s="14"/>
      <c r="H24" s="10"/>
    </row>
    <row r="25" spans="6:8" ht="12.75">
      <c r="F25" s="14"/>
      <c r="H25" s="10"/>
    </row>
    <row r="26" spans="6:8" ht="12.75">
      <c r="F26" s="14"/>
      <c r="H26" s="10"/>
    </row>
    <row r="27" ht="12.75">
      <c r="F27" s="14"/>
    </row>
    <row r="28" ht="12.75">
      <c r="F28" s="14"/>
    </row>
  </sheetData>
  <sheetProtection/>
  <mergeCells count="34">
    <mergeCell ref="A11:A12"/>
    <mergeCell ref="B11:B12"/>
    <mergeCell ref="D11:F11"/>
    <mergeCell ref="A9:C9"/>
    <mergeCell ref="Q4:Q5"/>
    <mergeCell ref="P4:P5"/>
    <mergeCell ref="F4:F5"/>
    <mergeCell ref="A8:B8"/>
    <mergeCell ref="A14:B14"/>
    <mergeCell ref="D2:S2"/>
    <mergeCell ref="G11:N11"/>
    <mergeCell ref="Q3:S3"/>
    <mergeCell ref="D4:D5"/>
    <mergeCell ref="C11:C12"/>
    <mergeCell ref="C2:C5"/>
    <mergeCell ref="O4:O5"/>
    <mergeCell ref="G3:I3"/>
    <mergeCell ref="H4:I4"/>
    <mergeCell ref="A1:U1"/>
    <mergeCell ref="J3:L3"/>
    <mergeCell ref="M3:P3"/>
    <mergeCell ref="R4:R5"/>
    <mergeCell ref="S4:S5"/>
    <mergeCell ref="K4:K5"/>
    <mergeCell ref="L4:L5"/>
    <mergeCell ref="D3:F3"/>
    <mergeCell ref="B2:B5"/>
    <mergeCell ref="A2:A5"/>
    <mergeCell ref="U2:U5"/>
    <mergeCell ref="M4:M5"/>
    <mergeCell ref="N4:N5"/>
    <mergeCell ref="G4:G5"/>
    <mergeCell ref="J4:J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user404</dc:creator>
  <cp:keywords/>
  <dc:description/>
  <cp:lastModifiedBy>Альбина</cp:lastModifiedBy>
  <dcterms:created xsi:type="dcterms:W3CDTF">2014-04-23T05:45:32Z</dcterms:created>
  <dcterms:modified xsi:type="dcterms:W3CDTF">2014-12-23T10:20:40Z</dcterms:modified>
  <cp:category/>
  <cp:version/>
  <cp:contentType/>
  <cp:contentStatus/>
</cp:coreProperties>
</file>