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8880" tabRatio="880" firstSheet="1" activeTab="11"/>
  </bookViews>
  <sheets>
    <sheet name="Верхнеказымский" sheetId="1" r:id="rId1"/>
    <sheet name="Лыхма" sheetId="2" r:id="rId2"/>
    <sheet name="сосновка" sheetId="3" r:id="rId3"/>
    <sheet name="свод БУ" sheetId="4" r:id="rId4"/>
    <sheet name="Сорум" sheetId="5" r:id="rId5"/>
    <sheet name="МОСШ 3" sheetId="6" r:id="rId6"/>
    <sheet name="МОСШ 2 " sheetId="7" r:id="rId7"/>
    <sheet name="МОСШ 1 " sheetId="8" r:id="rId8"/>
    <sheet name="свод АУ" sheetId="9" r:id="rId9"/>
    <sheet name="Полноват" sheetId="10" r:id="rId10"/>
    <sheet name="Ванзеват" sheetId="11" r:id="rId11"/>
    <sheet name="КОСШИ " sheetId="12" r:id="rId12"/>
    <sheet name="СВОД казенные" sheetId="13" r:id="rId13"/>
    <sheet name="СВОД ВСЕГО" sheetId="14" r:id="rId14"/>
  </sheets>
  <definedNames>
    <definedName name="_xlnm.Print_Area" localSheetId="10">'Ванзеват'!$A$1:$K$40</definedName>
    <definedName name="_xlnm.Print_Area" localSheetId="0">'Верхнеказымский'!$A$1:$K$38</definedName>
    <definedName name="_xlnm.Print_Area" localSheetId="11">'КОСШИ '!$A$1:$K$39</definedName>
    <definedName name="_xlnm.Print_Area" localSheetId="1">'Лыхма'!$A$1:$K$38</definedName>
    <definedName name="_xlnm.Print_Area" localSheetId="7">'МОСШ 1 '!$A$1:$K$38</definedName>
    <definedName name="_xlnm.Print_Area" localSheetId="6">'МОСШ 2 '!$A$1:$K$38</definedName>
    <definedName name="_xlnm.Print_Area" localSheetId="5">'МОСШ 3'!$A$1:$K$41</definedName>
    <definedName name="_xlnm.Print_Area" localSheetId="9">'Полноват'!$A$1:$K$39</definedName>
    <definedName name="_xlnm.Print_Area" localSheetId="8">'свод АУ'!$A$1:$K$38</definedName>
    <definedName name="_xlnm.Print_Area" localSheetId="3">'свод БУ'!$A$1:$K$38</definedName>
    <definedName name="_xlnm.Print_Area" localSheetId="12">'СВОД казенные'!$A$1:$K$39</definedName>
    <definedName name="_xlnm.Print_Area" localSheetId="4">'Сорум'!$A$1:$K$38</definedName>
    <definedName name="_xlnm.Print_Area" localSheetId="2">'сосновка'!$A$1:$K$38</definedName>
  </definedNames>
  <calcPr fullCalcOnLoad="1"/>
</workbook>
</file>

<file path=xl/sharedStrings.xml><?xml version="1.0" encoding="utf-8"?>
<sst xmlns="http://schemas.openxmlformats.org/spreadsheetml/2006/main" count="799" uniqueCount="71">
  <si>
    <t>02</t>
  </si>
  <si>
    <t>07</t>
  </si>
  <si>
    <t>Оплата труда и начисления на оплату 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</si>
  <si>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</si>
  <si>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</si>
  <si>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</si>
  <si>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</si>
  <si>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</si>
  <si>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</si>
  <si>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</si>
  <si>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</si>
  <si>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</si>
  <si>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</si>
  <si>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</si>
  <si>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</si>
  <si>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</si>
  <si>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</si>
  <si>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 xml:space="preserve">ИТОГО РАСХОДОВ     </t>
  </si>
  <si>
    <t xml:space="preserve">РОСПИСЬ РАСХОДОВ </t>
  </si>
  <si>
    <t>(текущий финансовый год и плановый период)</t>
  </si>
  <si>
    <t xml:space="preserve">Наименование </t>
  </si>
  <si>
    <t>Код</t>
  </si>
  <si>
    <t xml:space="preserve">Сумма </t>
  </si>
  <si>
    <t xml:space="preserve">раздела                      </t>
  </si>
  <si>
    <t xml:space="preserve">подраз-дела     </t>
  </si>
  <si>
    <t xml:space="preserve">целевой статьи                       </t>
  </si>
  <si>
    <t xml:space="preserve">вида расходов </t>
  </si>
  <si>
    <t>операции сектора государственного управления</t>
  </si>
  <si>
    <t>текущий финансовый год</t>
  </si>
  <si>
    <t>4219900</t>
  </si>
  <si>
    <t>Председатель комитета по образованию</t>
  </si>
  <si>
    <t>Начальник ПЭО</t>
  </si>
  <si>
    <t>(рублей)</t>
  </si>
  <si>
    <t>мероприятия</t>
  </si>
  <si>
    <t>01.07.01</t>
  </si>
  <si>
    <t>_______________________Г.В. Дивеева</t>
  </si>
  <si>
    <t>Муниципальное бюджетное общеобразовательное учреждение «Общеобразовательная средняя (полная) школа п.Верхнеказымский</t>
  </si>
  <si>
    <t>Муниципальное бюджетное общеобразовательное учреждение «Общеобразовательная средняя (полная) школа п.Сорум»</t>
  </si>
  <si>
    <t>Муниципальное бюджетное общеобразовательное учреждение  «Общеобразовательная средняя  (полная) школа п.Сосновка»</t>
  </si>
  <si>
    <t xml:space="preserve"> Муниципальное бюджетное общеобразовательное учреждение «Ощеобразовательная средняя  (полная) школа п.Лыхма»</t>
  </si>
  <si>
    <t xml:space="preserve">Муниципальное казенное общеобразовательное учреждение  «Общеобразовательная средняя (полная) школа с.Ванзеват» </t>
  </si>
  <si>
    <t>Муниципальное казенное общеобразовательное учреждение «Общеобразовательная средняя (полная) школа им. И.Ф.Пермякова с.Полноват»</t>
  </si>
  <si>
    <t xml:space="preserve"> Муниципальное казенное общеобразовательное учреждение «Общеобразовательная средняя (полная) школа-интернат с.Казым»</t>
  </si>
  <si>
    <t>"______"______________________20___ г.</t>
  </si>
  <si>
    <t>главного распорядителя средств бюджета/поселения</t>
  </si>
  <si>
    <t>230</t>
  </si>
  <si>
    <t>(руб.)</t>
  </si>
  <si>
    <t xml:space="preserve">подраздела     </t>
  </si>
  <si>
    <t>И.В. Киселева</t>
  </si>
  <si>
    <t>611</t>
  </si>
  <si>
    <t>И.В.  Киселева</t>
  </si>
  <si>
    <t>112</t>
  </si>
  <si>
    <t>242</t>
  </si>
  <si>
    <t>244</t>
  </si>
  <si>
    <t>Уплата прочих налогов, сборов и иных платежей</t>
  </si>
  <si>
    <t>852</t>
  </si>
  <si>
    <t>2014 год</t>
  </si>
  <si>
    <t>240</t>
  </si>
  <si>
    <t>110</t>
  </si>
  <si>
    <t>"УТВЕРЖДАЮ"</t>
  </si>
  <si>
    <t>01.12.00</t>
  </si>
  <si>
    <t>2015 год</t>
  </si>
  <si>
    <t>НА   2013 - 2015 годы</t>
  </si>
  <si>
    <t>621</t>
  </si>
  <si>
    <t>СВОД БУ</t>
  </si>
  <si>
    <t>СВОД АУ</t>
  </si>
  <si>
    <t>СВОД КУ</t>
  </si>
  <si>
    <t>СВОД ВСЕГО ШКОЛЫ</t>
  </si>
  <si>
    <t xml:space="preserve"> Муниципальное автономное общеобразовательное учреждение «Общеобразовательная средняя (полная) школа № 1 г.Белоярский»</t>
  </si>
  <si>
    <t>Муниципальное автономное общеобразовательное учреждение «Общеобразовательная средняя (полная) школа № 3 г.Белоярский»</t>
  </si>
  <si>
    <t xml:space="preserve">  Муниципальное автономное общеобразовательное учреждение «Общеобразовательная средняя (полная) школа № 2 г.Белоярский»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</si>
</sst>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justify" wrapText="1"/>
    </xf>
    <xf numFmtId="0" fontId="3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65" fontId="7" fillId="0" borderId="11" xfId="65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65" fontId="3" fillId="0" borderId="11" xfId="65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5" fontId="7" fillId="0" borderId="11" xfId="65" applyNumberFormat="1" applyFont="1" applyFill="1" applyBorder="1" applyAlignment="1">
      <alignment horizontal="left" vertical="center" wrapText="1" indent="1"/>
    </xf>
    <xf numFmtId="165" fontId="3" fillId="0" borderId="11" xfId="65" applyNumberFormat="1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3" fillId="0" borderId="0" xfId="65" applyFont="1" applyFill="1" applyAlignment="1">
      <alignment horizontal="right" vertical="top" wrapText="1"/>
    </xf>
    <xf numFmtId="43" fontId="3" fillId="0" borderId="0" xfId="65" applyFont="1" applyAlignment="1">
      <alignment horizontal="center" vertical="center" wrapText="1"/>
    </xf>
    <xf numFmtId="43" fontId="6" fillId="0" borderId="10" xfId="65" applyFont="1" applyBorder="1" applyAlignment="1">
      <alignment horizontal="center" vertical="center" wrapText="1"/>
    </xf>
    <xf numFmtId="43" fontId="7" fillId="0" borderId="11" xfId="65" applyFont="1" applyFill="1" applyBorder="1" applyAlignment="1">
      <alignment horizontal="center" vertical="center" wrapText="1"/>
    </xf>
    <xf numFmtId="43" fontId="3" fillId="0" borderId="11" xfId="65" applyFont="1" applyFill="1" applyBorder="1" applyAlignment="1">
      <alignment horizontal="center" vertical="center" wrapText="1"/>
    </xf>
    <xf numFmtId="43" fontId="3" fillId="0" borderId="0" xfId="65" applyFont="1" applyFill="1" applyBorder="1" applyAlignment="1">
      <alignment horizontal="center" vertical="center" wrapText="1"/>
    </xf>
    <xf numFmtId="43" fontId="0" fillId="0" borderId="0" xfId="65" applyFont="1" applyFill="1" applyAlignment="1">
      <alignment/>
    </xf>
    <xf numFmtId="43" fontId="3" fillId="0" borderId="0" xfId="65" applyFont="1" applyFill="1" applyAlignment="1">
      <alignment horizontal="center" vertical="center" wrapText="1"/>
    </xf>
    <xf numFmtId="43" fontId="7" fillId="0" borderId="11" xfId="65" applyFont="1" applyFill="1" applyBorder="1" applyAlignment="1">
      <alignment horizontal="left" vertical="center" wrapText="1" indent="1"/>
    </xf>
    <xf numFmtId="43" fontId="3" fillId="0" borderId="11" xfId="65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54" applyFont="1" applyFill="1" applyBorder="1" applyAlignment="1">
      <alignment horizontal="center"/>
      <protection/>
    </xf>
    <xf numFmtId="0" fontId="8" fillId="0" borderId="0" xfId="0" applyFont="1" applyFill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55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43" fontId="3" fillId="0" borderId="18" xfId="65" applyFont="1" applyBorder="1" applyAlignment="1">
      <alignment horizontal="center" vertical="center" wrapText="1"/>
    </xf>
    <xf numFmtId="43" fontId="3" fillId="0" borderId="19" xfId="65" applyFont="1" applyBorder="1" applyAlignment="1">
      <alignment horizontal="center" vertical="center" wrapText="1"/>
    </xf>
    <xf numFmtId="43" fontId="3" fillId="0" borderId="20" xfId="65" applyFont="1" applyBorder="1" applyAlignment="1">
      <alignment horizontal="center" vertical="center" wrapText="1"/>
    </xf>
    <xf numFmtId="0" fontId="4" fillId="0" borderId="0" xfId="57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52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righ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ОСШ №1" xfId="52"/>
    <cellStyle name="Обычный_МОСШ №3" xfId="53"/>
    <cellStyle name="Обычный_МОСШ Верх.Казым." xfId="54"/>
    <cellStyle name="Обычный_МОСШ Лыхма" xfId="55"/>
    <cellStyle name="Обычный_МОСШ Полноват" xfId="56"/>
    <cellStyle name="Обычный_МОСШ Сорум" xfId="57"/>
    <cellStyle name="Обычный_МОСШ Сосновка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41"/>
  <sheetViews>
    <sheetView zoomScalePageLayoutView="0" workbookViewId="0" topLeftCell="A7">
      <selection activeCell="A1" sqref="A1:K33"/>
    </sheetView>
  </sheetViews>
  <sheetFormatPr defaultColWidth="9.00390625" defaultRowHeight="12.75"/>
  <cols>
    <col min="1" max="1" width="22.875" style="10" customWidth="1"/>
    <col min="2" max="2" width="11.875" style="10" customWidth="1"/>
    <col min="3" max="3" width="16.625" style="10" customWidth="1"/>
    <col min="4" max="4" width="8.625" style="10" customWidth="1"/>
    <col min="5" max="5" width="11.375" style="10" customWidth="1"/>
    <col min="6" max="6" width="10.25390625" style="10" customWidth="1"/>
    <col min="7" max="7" width="9.625" style="10" customWidth="1"/>
    <col min="8" max="8" width="16.375" style="10" customWidth="1"/>
    <col min="9" max="9" width="15.875" style="10" customWidth="1"/>
    <col min="10" max="10" width="16.00390625" style="10" customWidth="1"/>
    <col min="11" max="11" width="17.375" style="10" customWidth="1"/>
    <col min="12" max="16384" width="9.125" style="10" customWidth="1"/>
  </cols>
  <sheetData>
    <row r="1" spans="5:11" ht="17.25" customHeight="1">
      <c r="E1" s="11"/>
      <c r="F1" s="49"/>
      <c r="G1" s="49"/>
      <c r="H1" s="49"/>
      <c r="I1" s="49"/>
      <c r="J1" s="49"/>
      <c r="K1" s="49"/>
    </row>
    <row r="2" spans="5:11" ht="17.25" customHeight="1">
      <c r="E2" s="11"/>
      <c r="F2" s="12"/>
      <c r="G2" s="12"/>
      <c r="H2" s="12"/>
      <c r="I2" s="12"/>
      <c r="J2" s="66" t="s">
        <v>59</v>
      </c>
      <c r="K2" s="66"/>
    </row>
    <row r="3" spans="5:11" ht="17.25" customHeight="1">
      <c r="E3" s="11"/>
      <c r="F3" s="12"/>
      <c r="G3" s="12"/>
      <c r="H3" s="12"/>
      <c r="I3" s="12"/>
      <c r="J3" s="66" t="s">
        <v>30</v>
      </c>
      <c r="K3" s="66"/>
    </row>
    <row r="4" spans="5:11" ht="17.25" customHeight="1">
      <c r="E4" s="11"/>
      <c r="F4" s="12"/>
      <c r="G4" s="12"/>
      <c r="H4" s="12"/>
      <c r="I4" s="12"/>
      <c r="J4" s="13"/>
      <c r="K4" s="13"/>
    </row>
    <row r="5" spans="5:11" ht="17.25" customHeight="1">
      <c r="E5" s="11"/>
      <c r="F5" s="12"/>
      <c r="G5" s="12"/>
      <c r="H5" s="12"/>
      <c r="I5" s="66" t="s">
        <v>35</v>
      </c>
      <c r="J5" s="66"/>
      <c r="K5" s="66"/>
    </row>
    <row r="6" spans="5:11" ht="17.25" customHeight="1">
      <c r="E6" s="11"/>
      <c r="F6" s="12"/>
      <c r="G6" s="12"/>
      <c r="H6" s="12"/>
      <c r="I6" s="12"/>
      <c r="J6" s="14"/>
      <c r="K6" s="14"/>
    </row>
    <row r="7" spans="5:11" ht="17.25" customHeight="1">
      <c r="E7" s="11"/>
      <c r="F7" s="12"/>
      <c r="G7" s="12"/>
      <c r="H7" s="12"/>
      <c r="I7" s="66" t="s">
        <v>43</v>
      </c>
      <c r="J7" s="66"/>
      <c r="K7" s="66"/>
    </row>
    <row r="8" spans="1:11" ht="15.75">
      <c r="A8" s="67" t="s">
        <v>18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 customHeight="1">
      <c r="A9" s="68" t="s">
        <v>36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13.5" customHeight="1">
      <c r="A10" s="69" t="s">
        <v>62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2.75" customHeight="1">
      <c r="A11" s="50" t="s">
        <v>19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9:11" ht="12" customHeight="1">
      <c r="I12" s="37"/>
      <c r="J12" s="51" t="s">
        <v>46</v>
      </c>
      <c r="K12" s="51"/>
    </row>
    <row r="13" spans="1:11" ht="18.75" customHeight="1">
      <c r="A13" s="55" t="s">
        <v>20</v>
      </c>
      <c r="B13" s="63" t="s">
        <v>21</v>
      </c>
      <c r="C13" s="64"/>
      <c r="D13" s="64"/>
      <c r="E13" s="64"/>
      <c r="F13" s="64"/>
      <c r="G13" s="64"/>
      <c r="H13" s="65"/>
      <c r="I13" s="52" t="s">
        <v>22</v>
      </c>
      <c r="J13" s="53"/>
      <c r="K13" s="54"/>
    </row>
    <row r="14" spans="1:11" ht="13.5" customHeight="1">
      <c r="A14" s="56"/>
      <c r="B14" s="55" t="s">
        <v>33</v>
      </c>
      <c r="C14" s="58" t="s">
        <v>44</v>
      </c>
      <c r="D14" s="55" t="s">
        <v>23</v>
      </c>
      <c r="E14" s="55" t="s">
        <v>47</v>
      </c>
      <c r="F14" s="55" t="s">
        <v>25</v>
      </c>
      <c r="G14" s="55" t="s">
        <v>26</v>
      </c>
      <c r="H14" s="55" t="s">
        <v>27</v>
      </c>
      <c r="I14" s="70" t="s">
        <v>28</v>
      </c>
      <c r="J14" s="61" t="s">
        <v>56</v>
      </c>
      <c r="K14" s="61" t="s">
        <v>61</v>
      </c>
    </row>
    <row r="15" spans="1:11" ht="11.25" customHeight="1">
      <c r="A15" s="56"/>
      <c r="B15" s="56"/>
      <c r="C15" s="59"/>
      <c r="D15" s="56"/>
      <c r="E15" s="56"/>
      <c r="F15" s="56"/>
      <c r="G15" s="56"/>
      <c r="H15" s="56"/>
      <c r="I15" s="71"/>
      <c r="J15" s="61"/>
      <c r="K15" s="61"/>
    </row>
    <row r="16" spans="1:11" ht="57" customHeight="1">
      <c r="A16" s="57"/>
      <c r="B16" s="57"/>
      <c r="C16" s="60"/>
      <c r="D16" s="57"/>
      <c r="E16" s="57"/>
      <c r="F16" s="57"/>
      <c r="G16" s="57"/>
      <c r="H16" s="57"/>
      <c r="I16" s="72"/>
      <c r="J16" s="62"/>
      <c r="K16" s="62"/>
    </row>
    <row r="17" spans="1:11" ht="11.25" customHeight="1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8">
        <v>9</v>
      </c>
      <c r="J17" s="34">
        <v>10</v>
      </c>
      <c r="K17" s="36">
        <v>11</v>
      </c>
    </row>
    <row r="18" spans="1:11" ht="31.5" customHeight="1">
      <c r="A18" s="18" t="s">
        <v>2</v>
      </c>
      <c r="B18" s="20" t="s">
        <v>60</v>
      </c>
      <c r="C18" s="20" t="s">
        <v>45</v>
      </c>
      <c r="D18" s="20" t="s">
        <v>1</v>
      </c>
      <c r="E18" s="20" t="s">
        <v>0</v>
      </c>
      <c r="F18" s="20" t="s">
        <v>29</v>
      </c>
      <c r="G18" s="20" t="s">
        <v>49</v>
      </c>
      <c r="H18" s="21">
        <v>241</v>
      </c>
      <c r="I18" s="22">
        <f>SUM(I19:I21)</f>
        <v>959000</v>
      </c>
      <c r="J18" s="22">
        <f>SUM(J19:J21)</f>
        <v>959000</v>
      </c>
      <c r="K18" s="22">
        <f>SUM(K19:K21)</f>
        <v>959000</v>
      </c>
    </row>
    <row r="19" spans="1:11" ht="16.5" customHeight="1">
      <c r="A19" s="23" t="s">
        <v>3</v>
      </c>
      <c r="B19" s="16"/>
      <c r="C19" s="16"/>
      <c r="D19" s="24"/>
      <c r="E19" s="24"/>
      <c r="F19" s="24"/>
      <c r="G19" s="24"/>
      <c r="H19" s="21"/>
      <c r="I19" s="26"/>
      <c r="J19" s="26"/>
      <c r="K19" s="26"/>
    </row>
    <row r="20" spans="1:11" ht="16.5" customHeight="1">
      <c r="A20" s="27" t="s">
        <v>4</v>
      </c>
      <c r="B20" s="16"/>
      <c r="C20" s="16"/>
      <c r="D20" s="24"/>
      <c r="E20" s="24"/>
      <c r="F20" s="24"/>
      <c r="G20" s="24" t="s">
        <v>49</v>
      </c>
      <c r="H20" s="25">
        <v>241</v>
      </c>
      <c r="I20" s="26">
        <v>959000</v>
      </c>
      <c r="J20" s="26">
        <v>959000</v>
      </c>
      <c r="K20" s="26">
        <v>959000</v>
      </c>
    </row>
    <row r="21" spans="1:11" ht="25.5">
      <c r="A21" s="27" t="s">
        <v>5</v>
      </c>
      <c r="B21" s="16"/>
      <c r="C21" s="16"/>
      <c r="D21" s="24"/>
      <c r="E21" s="24"/>
      <c r="F21" s="24"/>
      <c r="G21" s="24"/>
      <c r="H21" s="21"/>
      <c r="I21" s="26"/>
      <c r="J21" s="26"/>
      <c r="K21" s="26"/>
    </row>
    <row r="22" spans="1:11" ht="16.5" customHeight="1">
      <c r="A22" s="18" t="s">
        <v>6</v>
      </c>
      <c r="B22" s="19"/>
      <c r="C22" s="19"/>
      <c r="D22" s="20"/>
      <c r="E22" s="20"/>
      <c r="F22" s="20"/>
      <c r="G22" s="20" t="s">
        <v>49</v>
      </c>
      <c r="H22" s="21">
        <v>241</v>
      </c>
      <c r="I22" s="22">
        <f>SUM(I23:I28)</f>
        <v>1934000</v>
      </c>
      <c r="J22" s="22">
        <f>SUM(J23:J28)</f>
        <v>2014600</v>
      </c>
      <c r="K22" s="22">
        <f>SUM(K23:K28)</f>
        <v>2072100</v>
      </c>
    </row>
    <row r="23" spans="1:11" ht="12.75">
      <c r="A23" s="27" t="s">
        <v>7</v>
      </c>
      <c r="B23" s="16"/>
      <c r="C23" s="16"/>
      <c r="D23" s="24"/>
      <c r="E23" s="24"/>
      <c r="F23" s="24"/>
      <c r="G23" s="24" t="s">
        <v>49</v>
      </c>
      <c r="H23" s="25">
        <v>241</v>
      </c>
      <c r="I23" s="26">
        <v>31000</v>
      </c>
      <c r="J23" s="26">
        <v>31000</v>
      </c>
      <c r="K23" s="26">
        <v>31000</v>
      </c>
    </row>
    <row r="24" spans="1:11" ht="12.75">
      <c r="A24" s="27" t="s">
        <v>8</v>
      </c>
      <c r="B24" s="16"/>
      <c r="C24" s="16"/>
      <c r="D24" s="24"/>
      <c r="E24" s="24"/>
      <c r="F24" s="24"/>
      <c r="G24" s="24" t="s">
        <v>49</v>
      </c>
      <c r="H24" s="25">
        <v>241</v>
      </c>
      <c r="I24" s="26">
        <v>99000</v>
      </c>
      <c r="J24" s="26">
        <v>99000</v>
      </c>
      <c r="K24" s="26">
        <v>99000</v>
      </c>
    </row>
    <row r="25" spans="1:11" ht="12.75">
      <c r="A25" s="27" t="s">
        <v>9</v>
      </c>
      <c r="B25" s="16"/>
      <c r="C25" s="16"/>
      <c r="D25" s="24"/>
      <c r="E25" s="24"/>
      <c r="F25" s="24"/>
      <c r="G25" s="24" t="s">
        <v>49</v>
      </c>
      <c r="H25" s="25">
        <v>241</v>
      </c>
      <c r="I25" s="26">
        <v>539000</v>
      </c>
      <c r="J25" s="26">
        <v>593000</v>
      </c>
      <c r="K25" s="26">
        <v>623000</v>
      </c>
    </row>
    <row r="26" spans="1:11" ht="25.5">
      <c r="A26" s="27" t="s">
        <v>10</v>
      </c>
      <c r="B26" s="16"/>
      <c r="C26" s="16"/>
      <c r="D26" s="24"/>
      <c r="E26" s="24"/>
      <c r="F26" s="24"/>
      <c r="G26" s="24" t="s">
        <v>49</v>
      </c>
      <c r="H26" s="25">
        <v>241</v>
      </c>
      <c r="I26" s="26"/>
      <c r="J26" s="26"/>
      <c r="K26" s="26"/>
    </row>
    <row r="27" spans="1:11" ht="25.5">
      <c r="A27" s="27" t="s">
        <v>11</v>
      </c>
      <c r="B27" s="16"/>
      <c r="C27" s="16"/>
      <c r="D27" s="24"/>
      <c r="E27" s="24"/>
      <c r="F27" s="24"/>
      <c r="G27" s="24" t="s">
        <v>49</v>
      </c>
      <c r="H27" s="25">
        <v>241</v>
      </c>
      <c r="I27" s="26">
        <v>774000</v>
      </c>
      <c r="J27" s="26">
        <v>800600</v>
      </c>
      <c r="K27" s="26">
        <v>828100</v>
      </c>
    </row>
    <row r="28" spans="1:11" ht="12.75">
      <c r="A28" s="27" t="s">
        <v>12</v>
      </c>
      <c r="B28" s="16"/>
      <c r="C28" s="16"/>
      <c r="D28" s="24"/>
      <c r="E28" s="24"/>
      <c r="F28" s="24"/>
      <c r="G28" s="24" t="s">
        <v>49</v>
      </c>
      <c r="H28" s="25">
        <v>241</v>
      </c>
      <c r="I28" s="26">
        <v>491000</v>
      </c>
      <c r="J28" s="26">
        <v>491000</v>
      </c>
      <c r="K28" s="26">
        <v>491000</v>
      </c>
    </row>
    <row r="29" spans="1:11" ht="12.75">
      <c r="A29" s="18" t="s">
        <v>13</v>
      </c>
      <c r="B29" s="19"/>
      <c r="C29" s="19"/>
      <c r="D29" s="20"/>
      <c r="E29" s="20"/>
      <c r="F29" s="20"/>
      <c r="G29" s="20" t="s">
        <v>49</v>
      </c>
      <c r="H29" s="21">
        <v>241</v>
      </c>
      <c r="I29" s="22">
        <v>20000</v>
      </c>
      <c r="J29" s="22">
        <v>20000</v>
      </c>
      <c r="K29" s="22">
        <v>20000</v>
      </c>
    </row>
    <row r="30" spans="1:11" ht="25.5">
      <c r="A30" s="18" t="s">
        <v>14</v>
      </c>
      <c r="B30" s="19"/>
      <c r="C30" s="19"/>
      <c r="D30" s="20"/>
      <c r="E30" s="20"/>
      <c r="F30" s="20"/>
      <c r="G30" s="20" t="s">
        <v>49</v>
      </c>
      <c r="H30" s="21">
        <v>241</v>
      </c>
      <c r="I30" s="22">
        <f>I31+I32</f>
        <v>226000</v>
      </c>
      <c r="J30" s="22">
        <f>J31+J32</f>
        <v>226000</v>
      </c>
      <c r="K30" s="22">
        <f>K31+K32</f>
        <v>226000</v>
      </c>
    </row>
    <row r="31" spans="1:11" ht="25.5">
      <c r="A31" s="27" t="s">
        <v>15</v>
      </c>
      <c r="B31" s="16"/>
      <c r="C31" s="16"/>
      <c r="D31" s="24"/>
      <c r="E31" s="24"/>
      <c r="F31" s="24"/>
      <c r="G31" s="24" t="s">
        <v>49</v>
      </c>
      <c r="H31" s="25">
        <v>241</v>
      </c>
      <c r="I31" s="26">
        <v>6000</v>
      </c>
      <c r="J31" s="26">
        <v>6000</v>
      </c>
      <c r="K31" s="26">
        <v>6000</v>
      </c>
    </row>
    <row r="32" spans="1:11" ht="25.5">
      <c r="A32" s="27" t="s">
        <v>16</v>
      </c>
      <c r="B32" s="16"/>
      <c r="C32" s="16"/>
      <c r="D32" s="24"/>
      <c r="E32" s="24"/>
      <c r="F32" s="24"/>
      <c r="G32" s="24" t="s">
        <v>49</v>
      </c>
      <c r="H32" s="25">
        <v>241</v>
      </c>
      <c r="I32" s="26">
        <v>220000</v>
      </c>
      <c r="J32" s="26">
        <v>220000</v>
      </c>
      <c r="K32" s="26">
        <v>220000</v>
      </c>
    </row>
    <row r="33" spans="1:11" ht="12.75">
      <c r="A33" s="18" t="s">
        <v>17</v>
      </c>
      <c r="B33" s="19"/>
      <c r="C33" s="19"/>
      <c r="D33" s="20"/>
      <c r="E33" s="20"/>
      <c r="F33" s="20"/>
      <c r="G33" s="20"/>
      <c r="H33" s="21">
        <v>0</v>
      </c>
      <c r="I33" s="22">
        <f>I30+I29+I22+I18</f>
        <v>3139000</v>
      </c>
      <c r="J33" s="22">
        <f>J30+J29+J22+J18</f>
        <v>3219600</v>
      </c>
      <c r="K33" s="22">
        <f>K30+K29+K22+K18</f>
        <v>3277100</v>
      </c>
    </row>
    <row r="34" spans="1:11" ht="12.75">
      <c r="A34" s="1"/>
      <c r="B34" s="2"/>
      <c r="C34" s="2"/>
      <c r="D34" s="3"/>
      <c r="E34" s="3"/>
      <c r="F34" s="3"/>
      <c r="G34" s="3"/>
      <c r="H34" s="4"/>
      <c r="I34" s="2"/>
      <c r="J34" s="2"/>
      <c r="K34" s="2"/>
    </row>
    <row r="35" spans="1:10" ht="12.75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 ht="12.75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12.75">
      <c r="A37" s="29" t="s">
        <v>31</v>
      </c>
      <c r="B37" s="30"/>
      <c r="C37" s="30"/>
      <c r="D37" s="30"/>
      <c r="E37" s="31"/>
      <c r="F37" s="31"/>
      <c r="G37" s="31"/>
      <c r="H37" s="66" t="s">
        <v>48</v>
      </c>
      <c r="I37" s="66"/>
      <c r="J37" s="28"/>
    </row>
    <row r="38" spans="1:10" ht="12.7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2.75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0" ht="12.75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0" ht="12.75">
      <c r="A41" s="28"/>
      <c r="B41" s="28"/>
      <c r="C41" s="28"/>
      <c r="D41" s="28"/>
      <c r="E41" s="28"/>
      <c r="F41" s="28"/>
      <c r="G41" s="28"/>
      <c r="H41" s="28"/>
      <c r="I41" s="28"/>
      <c r="J41" s="28"/>
    </row>
  </sheetData>
  <sheetProtection/>
  <mergeCells count="24">
    <mergeCell ref="J2:K2"/>
    <mergeCell ref="J3:K3"/>
    <mergeCell ref="A8:K8"/>
    <mergeCell ref="A9:K9"/>
    <mergeCell ref="A10:K10"/>
    <mergeCell ref="I14:I16"/>
    <mergeCell ref="I5:K5"/>
    <mergeCell ref="K14:K16"/>
    <mergeCell ref="D14:D16"/>
    <mergeCell ref="E14:E16"/>
    <mergeCell ref="F14:F16"/>
    <mergeCell ref="G14:G16"/>
    <mergeCell ref="I7:K7"/>
    <mergeCell ref="H37:I37"/>
    <mergeCell ref="F1:K1"/>
    <mergeCell ref="A11:K11"/>
    <mergeCell ref="J12:K12"/>
    <mergeCell ref="I13:K13"/>
    <mergeCell ref="A13:A16"/>
    <mergeCell ref="C14:C16"/>
    <mergeCell ref="H14:H16"/>
    <mergeCell ref="J14:J16"/>
    <mergeCell ref="B13:H13"/>
    <mergeCell ref="B14:B16"/>
  </mergeCells>
  <printOptions/>
  <pageMargins left="0.17" right="0.21" top="0.21" bottom="0.21" header="0.21" footer="0.21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8">
      <selection activeCell="J14" sqref="J14:K16"/>
    </sheetView>
  </sheetViews>
  <sheetFormatPr defaultColWidth="9.00390625" defaultRowHeight="12.75"/>
  <cols>
    <col min="1" max="1" width="22.875" style="10" customWidth="1"/>
    <col min="2" max="2" width="11.875" style="10" customWidth="1"/>
    <col min="3" max="3" width="17.00390625" style="10" customWidth="1"/>
    <col min="4" max="4" width="8.625" style="10" customWidth="1"/>
    <col min="5" max="5" width="10.875" style="10" customWidth="1"/>
    <col min="6" max="6" width="10.25390625" style="10" customWidth="1"/>
    <col min="7" max="7" width="9.625" style="10" customWidth="1"/>
    <col min="8" max="8" width="15.875" style="10" customWidth="1"/>
    <col min="9" max="9" width="14.625" style="10" customWidth="1"/>
    <col min="10" max="10" width="14.875" style="10" customWidth="1"/>
    <col min="11" max="11" width="14.25390625" style="10" customWidth="1"/>
    <col min="12" max="16384" width="9.125" style="10" customWidth="1"/>
  </cols>
  <sheetData>
    <row r="1" spans="5:11" ht="17.25" customHeight="1">
      <c r="E1" s="11"/>
      <c r="F1" s="49"/>
      <c r="G1" s="49"/>
      <c r="H1" s="49"/>
      <c r="I1" s="49"/>
      <c r="J1" s="49"/>
      <c r="K1" s="49"/>
    </row>
    <row r="2" spans="5:11" ht="17.25" customHeight="1">
      <c r="E2" s="11"/>
      <c r="F2" s="12"/>
      <c r="G2" s="12"/>
      <c r="H2" s="12"/>
      <c r="I2" s="12"/>
      <c r="J2" s="66" t="s">
        <v>59</v>
      </c>
      <c r="K2" s="66"/>
    </row>
    <row r="3" spans="5:11" ht="17.25" customHeight="1">
      <c r="E3" s="11"/>
      <c r="F3" s="12"/>
      <c r="G3" s="12"/>
      <c r="H3" s="12"/>
      <c r="I3" s="66" t="s">
        <v>30</v>
      </c>
      <c r="J3" s="66"/>
      <c r="K3" s="66"/>
    </row>
    <row r="4" spans="5:11" ht="17.25" customHeight="1">
      <c r="E4" s="11"/>
      <c r="F4" s="12"/>
      <c r="G4" s="12"/>
      <c r="H4" s="12"/>
      <c r="I4" s="12"/>
      <c r="J4" s="13"/>
      <c r="K4" s="13"/>
    </row>
    <row r="5" spans="5:11" ht="17.25" customHeight="1">
      <c r="E5" s="11"/>
      <c r="F5" s="12"/>
      <c r="G5" s="12"/>
      <c r="H5" s="12"/>
      <c r="I5" s="66" t="s">
        <v>35</v>
      </c>
      <c r="J5" s="66"/>
      <c r="K5" s="66"/>
    </row>
    <row r="6" spans="5:11" ht="17.25" customHeight="1">
      <c r="E6" s="11"/>
      <c r="F6" s="12"/>
      <c r="G6" s="12"/>
      <c r="H6" s="12"/>
      <c r="I6" s="12"/>
      <c r="J6" s="14"/>
      <c r="K6" s="14"/>
    </row>
    <row r="7" spans="5:11" ht="17.25" customHeight="1">
      <c r="E7" s="11"/>
      <c r="F7" s="12"/>
      <c r="G7" s="12"/>
      <c r="H7" s="12"/>
      <c r="I7" s="66" t="s">
        <v>43</v>
      </c>
      <c r="J7" s="66"/>
      <c r="K7" s="66"/>
    </row>
    <row r="8" spans="1:11" ht="15.75">
      <c r="A8" s="67" t="s">
        <v>18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 customHeight="1">
      <c r="A9" s="82" t="s">
        <v>41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6.5" customHeight="1">
      <c r="A10" s="69" t="s">
        <v>62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2.75" customHeight="1">
      <c r="A11" s="50" t="s">
        <v>19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9:11" ht="12" customHeight="1">
      <c r="I12" s="37"/>
      <c r="J12" s="51" t="s">
        <v>46</v>
      </c>
      <c r="K12" s="51"/>
    </row>
    <row r="13" spans="1:11" ht="18.75" customHeight="1">
      <c r="A13" s="55" t="s">
        <v>20</v>
      </c>
      <c r="B13" s="63" t="s">
        <v>21</v>
      </c>
      <c r="C13" s="64"/>
      <c r="D13" s="64"/>
      <c r="E13" s="64"/>
      <c r="F13" s="64"/>
      <c r="G13" s="64"/>
      <c r="H13" s="65"/>
      <c r="I13" s="52" t="s">
        <v>22</v>
      </c>
      <c r="J13" s="53"/>
      <c r="K13" s="54"/>
    </row>
    <row r="14" spans="1:11" ht="13.5" customHeight="1">
      <c r="A14" s="56"/>
      <c r="B14" s="55" t="s">
        <v>33</v>
      </c>
      <c r="C14" s="58" t="s">
        <v>44</v>
      </c>
      <c r="D14" s="55" t="s">
        <v>23</v>
      </c>
      <c r="E14" s="55" t="s">
        <v>47</v>
      </c>
      <c r="F14" s="55" t="s">
        <v>25</v>
      </c>
      <c r="G14" s="55" t="s">
        <v>26</v>
      </c>
      <c r="H14" s="55" t="s">
        <v>27</v>
      </c>
      <c r="I14" s="70" t="s">
        <v>28</v>
      </c>
      <c r="J14" s="61" t="s">
        <v>56</v>
      </c>
      <c r="K14" s="61" t="s">
        <v>61</v>
      </c>
    </row>
    <row r="15" spans="1:11" ht="11.25" customHeight="1">
      <c r="A15" s="56"/>
      <c r="B15" s="56"/>
      <c r="C15" s="59"/>
      <c r="D15" s="56"/>
      <c r="E15" s="56"/>
      <c r="F15" s="56"/>
      <c r="G15" s="56"/>
      <c r="H15" s="56"/>
      <c r="I15" s="71"/>
      <c r="J15" s="61"/>
      <c r="K15" s="61"/>
    </row>
    <row r="16" spans="1:11" ht="60.75" customHeight="1">
      <c r="A16" s="57"/>
      <c r="B16" s="57"/>
      <c r="C16" s="60"/>
      <c r="D16" s="57"/>
      <c r="E16" s="57"/>
      <c r="F16" s="57"/>
      <c r="G16" s="57"/>
      <c r="H16" s="57"/>
      <c r="I16" s="72"/>
      <c r="J16" s="62"/>
      <c r="K16" s="62"/>
    </row>
    <row r="17" spans="1:11" ht="11.25" customHeight="1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8">
        <v>9</v>
      </c>
      <c r="J17" s="34">
        <v>10</v>
      </c>
      <c r="K17" s="36">
        <v>11</v>
      </c>
    </row>
    <row r="18" spans="1:11" ht="25.5" customHeight="1">
      <c r="A18" s="18" t="s">
        <v>2</v>
      </c>
      <c r="B18" s="20" t="s">
        <v>60</v>
      </c>
      <c r="C18" s="20" t="s">
        <v>45</v>
      </c>
      <c r="D18" s="20" t="s">
        <v>1</v>
      </c>
      <c r="E18" s="20" t="s">
        <v>0</v>
      </c>
      <c r="F18" s="20" t="s">
        <v>29</v>
      </c>
      <c r="G18" s="20"/>
      <c r="H18" s="21">
        <v>210</v>
      </c>
      <c r="I18" s="22">
        <f>SUM(I19:I21)</f>
        <v>838000</v>
      </c>
      <c r="J18" s="22">
        <f>SUM(J19:J21)</f>
        <v>838000</v>
      </c>
      <c r="K18" s="22">
        <f>SUM(K19:K21)</f>
        <v>838000</v>
      </c>
    </row>
    <row r="19" spans="1:11" ht="16.5" customHeight="1">
      <c r="A19" s="23" t="s">
        <v>3</v>
      </c>
      <c r="B19" s="16"/>
      <c r="C19" s="16"/>
      <c r="D19" s="24"/>
      <c r="E19" s="24"/>
      <c r="F19" s="24"/>
      <c r="G19" s="24"/>
      <c r="H19" s="25">
        <v>211</v>
      </c>
      <c r="I19" s="26"/>
      <c r="J19" s="26"/>
      <c r="K19" s="26"/>
    </row>
    <row r="20" spans="1:11" ht="16.5" customHeight="1">
      <c r="A20" s="27" t="s">
        <v>4</v>
      </c>
      <c r="B20" s="16"/>
      <c r="C20" s="16"/>
      <c r="D20" s="24"/>
      <c r="E20" s="24"/>
      <c r="F20" s="24"/>
      <c r="G20" s="20" t="s">
        <v>51</v>
      </c>
      <c r="H20" s="25">
        <v>212</v>
      </c>
      <c r="I20" s="26">
        <v>838000</v>
      </c>
      <c r="J20" s="26">
        <v>838000</v>
      </c>
      <c r="K20" s="26">
        <v>838000</v>
      </c>
    </row>
    <row r="21" spans="1:11" ht="25.5">
      <c r="A21" s="27" t="s">
        <v>5</v>
      </c>
      <c r="B21" s="16"/>
      <c r="C21" s="16"/>
      <c r="D21" s="24"/>
      <c r="E21" s="24"/>
      <c r="F21" s="24"/>
      <c r="G21" s="20"/>
      <c r="H21" s="25">
        <v>213</v>
      </c>
      <c r="I21" s="26"/>
      <c r="J21" s="26"/>
      <c r="K21" s="26"/>
    </row>
    <row r="22" spans="1:11" ht="12.75">
      <c r="A22" s="18" t="s">
        <v>6</v>
      </c>
      <c r="B22" s="19"/>
      <c r="C22" s="19"/>
      <c r="D22" s="20"/>
      <c r="E22" s="20"/>
      <c r="F22" s="20"/>
      <c r="G22" s="20"/>
      <c r="H22" s="21">
        <v>220</v>
      </c>
      <c r="I22" s="22">
        <f>SUM(I23:I28)</f>
        <v>4425000</v>
      </c>
      <c r="J22" s="22">
        <f>SUM(J23:J28)</f>
        <v>4727500</v>
      </c>
      <c r="K22" s="22">
        <f>SUM(K23:K28)</f>
        <v>4904400</v>
      </c>
    </row>
    <row r="23" spans="1:11" ht="16.5" customHeight="1">
      <c r="A23" s="27" t="s">
        <v>7</v>
      </c>
      <c r="B23" s="16"/>
      <c r="C23" s="16"/>
      <c r="D23" s="24"/>
      <c r="E23" s="24"/>
      <c r="F23" s="24"/>
      <c r="G23" s="24" t="s">
        <v>52</v>
      </c>
      <c r="H23" s="25">
        <v>221</v>
      </c>
      <c r="I23" s="26">
        <v>50000</v>
      </c>
      <c r="J23" s="26">
        <v>50000</v>
      </c>
      <c r="K23" s="26">
        <v>50000</v>
      </c>
    </row>
    <row r="24" spans="1:11" ht="16.5" customHeight="1">
      <c r="A24" s="27" t="s">
        <v>8</v>
      </c>
      <c r="B24" s="16"/>
      <c r="C24" s="16"/>
      <c r="D24" s="24"/>
      <c r="E24" s="24"/>
      <c r="F24" s="24"/>
      <c r="G24" s="24" t="s">
        <v>53</v>
      </c>
      <c r="H24" s="25">
        <v>222</v>
      </c>
      <c r="I24" s="26">
        <v>150000</v>
      </c>
      <c r="J24" s="26">
        <v>150000</v>
      </c>
      <c r="K24" s="26">
        <v>150000</v>
      </c>
    </row>
    <row r="25" spans="1:11" ht="12.75">
      <c r="A25" s="27" t="s">
        <v>9</v>
      </c>
      <c r="B25" s="16"/>
      <c r="C25" s="16"/>
      <c r="D25" s="24"/>
      <c r="E25" s="24"/>
      <c r="F25" s="24"/>
      <c r="G25" s="24" t="s">
        <v>53</v>
      </c>
      <c r="H25" s="25">
        <v>223</v>
      </c>
      <c r="I25" s="26">
        <v>3038000</v>
      </c>
      <c r="J25" s="26">
        <v>3331000</v>
      </c>
      <c r="K25" s="26">
        <v>3498000</v>
      </c>
    </row>
    <row r="26" spans="1:11" ht="25.5">
      <c r="A26" s="27" t="s">
        <v>10</v>
      </c>
      <c r="B26" s="16"/>
      <c r="C26" s="16"/>
      <c r="D26" s="24"/>
      <c r="E26" s="24"/>
      <c r="F26" s="24"/>
      <c r="G26" s="24" t="s">
        <v>53</v>
      </c>
      <c r="H26" s="25">
        <v>224</v>
      </c>
      <c r="I26" s="26"/>
      <c r="J26" s="26"/>
      <c r="K26" s="26"/>
    </row>
    <row r="27" spans="1:11" ht="25.5">
      <c r="A27" s="27" t="s">
        <v>11</v>
      </c>
      <c r="B27" s="16"/>
      <c r="C27" s="16"/>
      <c r="D27" s="24"/>
      <c r="E27" s="24"/>
      <c r="F27" s="24"/>
      <c r="G27" s="24" t="s">
        <v>53</v>
      </c>
      <c r="H27" s="25">
        <v>225</v>
      </c>
      <c r="I27" s="26">
        <v>632000</v>
      </c>
      <c r="J27" s="26">
        <v>641500</v>
      </c>
      <c r="K27" s="26">
        <v>651400</v>
      </c>
    </row>
    <row r="28" spans="1:11" ht="12.75">
      <c r="A28" s="27" t="s">
        <v>12</v>
      </c>
      <c r="B28" s="16"/>
      <c r="C28" s="16"/>
      <c r="D28" s="24"/>
      <c r="E28" s="24"/>
      <c r="F28" s="24"/>
      <c r="G28" s="24" t="s">
        <v>53</v>
      </c>
      <c r="H28" s="25">
        <v>226</v>
      </c>
      <c r="I28" s="26">
        <v>555000</v>
      </c>
      <c r="J28" s="26">
        <v>555000</v>
      </c>
      <c r="K28" s="26">
        <v>555000</v>
      </c>
    </row>
    <row r="29" spans="1:11" ht="12.75">
      <c r="A29" s="18" t="s">
        <v>13</v>
      </c>
      <c r="B29" s="19"/>
      <c r="C29" s="19"/>
      <c r="D29" s="20"/>
      <c r="E29" s="20"/>
      <c r="F29" s="20"/>
      <c r="G29" s="20" t="s">
        <v>53</v>
      </c>
      <c r="H29" s="21">
        <v>290</v>
      </c>
      <c r="I29" s="22">
        <v>11000</v>
      </c>
      <c r="J29" s="22">
        <v>11000</v>
      </c>
      <c r="K29" s="22">
        <v>11000</v>
      </c>
    </row>
    <row r="30" spans="1:11" ht="25.5">
      <c r="A30" s="18" t="s">
        <v>54</v>
      </c>
      <c r="B30" s="19"/>
      <c r="C30" s="19"/>
      <c r="D30" s="20"/>
      <c r="E30" s="20"/>
      <c r="F30" s="20"/>
      <c r="G30" s="20" t="s">
        <v>55</v>
      </c>
      <c r="H30" s="21">
        <v>290</v>
      </c>
      <c r="I30" s="22">
        <v>17000</v>
      </c>
      <c r="J30" s="22">
        <v>17000</v>
      </c>
      <c r="K30" s="22">
        <v>17000</v>
      </c>
    </row>
    <row r="31" spans="1:11" ht="25.5">
      <c r="A31" s="18" t="s">
        <v>14</v>
      </c>
      <c r="B31" s="19"/>
      <c r="C31" s="19"/>
      <c r="D31" s="20"/>
      <c r="E31" s="20"/>
      <c r="F31" s="20"/>
      <c r="G31" s="20"/>
      <c r="H31" s="21">
        <v>300</v>
      </c>
      <c r="I31" s="22">
        <f>I32+I33</f>
        <v>2266000</v>
      </c>
      <c r="J31" s="22">
        <f>J32+J33</f>
        <v>2266000</v>
      </c>
      <c r="K31" s="22">
        <f>K32+K33</f>
        <v>2266000</v>
      </c>
    </row>
    <row r="32" spans="1:11" ht="25.5">
      <c r="A32" s="27" t="s">
        <v>15</v>
      </c>
      <c r="B32" s="16"/>
      <c r="C32" s="16"/>
      <c r="D32" s="24"/>
      <c r="E32" s="24"/>
      <c r="F32" s="24"/>
      <c r="G32" s="24" t="s">
        <v>53</v>
      </c>
      <c r="H32" s="25">
        <v>310</v>
      </c>
      <c r="I32" s="26">
        <v>15000</v>
      </c>
      <c r="J32" s="26">
        <v>15000</v>
      </c>
      <c r="K32" s="26">
        <v>15000</v>
      </c>
    </row>
    <row r="33" spans="1:11" ht="25.5">
      <c r="A33" s="27" t="s">
        <v>16</v>
      </c>
      <c r="B33" s="16"/>
      <c r="C33" s="16"/>
      <c r="D33" s="24"/>
      <c r="E33" s="24"/>
      <c r="F33" s="24"/>
      <c r="G33" s="24" t="s">
        <v>53</v>
      </c>
      <c r="H33" s="25">
        <v>340</v>
      </c>
      <c r="I33" s="26">
        <v>2251000</v>
      </c>
      <c r="J33" s="26">
        <v>2251000</v>
      </c>
      <c r="K33" s="26">
        <v>2251000</v>
      </c>
    </row>
    <row r="34" spans="1:11" ht="12.75">
      <c r="A34" s="18" t="s">
        <v>17</v>
      </c>
      <c r="B34" s="19"/>
      <c r="C34" s="19"/>
      <c r="D34" s="20"/>
      <c r="E34" s="20"/>
      <c r="F34" s="20"/>
      <c r="G34" s="20"/>
      <c r="H34" s="21">
        <v>0</v>
      </c>
      <c r="I34" s="22">
        <f>I31+I29+I22+I18+I30</f>
        <v>7557000</v>
      </c>
      <c r="J34" s="22">
        <f>J31+J29+J22+J18+J30</f>
        <v>7859500</v>
      </c>
      <c r="K34" s="22">
        <f>K31+K29+K22+K18+K30</f>
        <v>8036400</v>
      </c>
    </row>
    <row r="35" spans="1:11" ht="12.75">
      <c r="A35" s="1"/>
      <c r="B35" s="2"/>
      <c r="C35" s="2"/>
      <c r="D35" s="3"/>
      <c r="E35" s="3"/>
      <c r="F35" s="3"/>
      <c r="G35" s="3"/>
      <c r="H35" s="4"/>
      <c r="I35" s="2"/>
      <c r="J35" s="2"/>
      <c r="K35" s="2"/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2.75">
      <c r="A38" s="29" t="s">
        <v>31</v>
      </c>
      <c r="B38" s="30"/>
      <c r="C38" s="30"/>
      <c r="D38" s="30"/>
      <c r="E38" s="31"/>
      <c r="F38" s="31"/>
      <c r="G38" s="31"/>
      <c r="H38" s="66" t="s">
        <v>48</v>
      </c>
      <c r="I38" s="66"/>
    </row>
    <row r="39" spans="1:9" ht="12.75">
      <c r="A39" s="28"/>
      <c r="B39" s="28"/>
      <c r="C39" s="28"/>
      <c r="D39" s="28"/>
      <c r="E39" s="28"/>
      <c r="F39" s="28"/>
      <c r="G39" s="28"/>
      <c r="H39" s="28"/>
      <c r="I39" s="28"/>
    </row>
  </sheetData>
  <sheetProtection/>
  <mergeCells count="24">
    <mergeCell ref="I3:K3"/>
    <mergeCell ref="I5:K5"/>
    <mergeCell ref="I7:K7"/>
    <mergeCell ref="A8:K8"/>
    <mergeCell ref="J2:K2"/>
    <mergeCell ref="G14:G16"/>
    <mergeCell ref="B13:H13"/>
    <mergeCell ref="B14:B16"/>
    <mergeCell ref="C14:C16"/>
    <mergeCell ref="A9:K9"/>
    <mergeCell ref="A10:K10"/>
    <mergeCell ref="I14:I16"/>
    <mergeCell ref="J14:J16"/>
    <mergeCell ref="K14:K16"/>
    <mergeCell ref="H38:I38"/>
    <mergeCell ref="D14:D16"/>
    <mergeCell ref="E14:E16"/>
    <mergeCell ref="F14:F16"/>
    <mergeCell ref="H14:H16"/>
    <mergeCell ref="F1:K1"/>
    <mergeCell ref="A11:K11"/>
    <mergeCell ref="J12:K12"/>
    <mergeCell ref="I13:K13"/>
    <mergeCell ref="A13:A16"/>
  </mergeCells>
  <printOptions/>
  <pageMargins left="0.17" right="0.21" top="0.28" bottom="0.22" header="0.21" footer="0.21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zoomScalePageLayoutView="0" workbookViewId="0" topLeftCell="A1">
      <selection activeCell="C38" sqref="C38"/>
    </sheetView>
  </sheetViews>
  <sheetFormatPr defaultColWidth="9.00390625" defaultRowHeight="12.75"/>
  <cols>
    <col min="1" max="1" width="22.875" style="10" customWidth="1"/>
    <col min="2" max="2" width="11.875" style="10" customWidth="1"/>
    <col min="3" max="3" width="16.875" style="10" customWidth="1"/>
    <col min="4" max="4" width="8.625" style="10" customWidth="1"/>
    <col min="5" max="5" width="12.00390625" style="10" customWidth="1"/>
    <col min="6" max="6" width="10.25390625" style="10" customWidth="1"/>
    <col min="7" max="7" width="9.625" style="10" customWidth="1"/>
    <col min="8" max="8" width="15.25390625" style="10" customWidth="1"/>
    <col min="9" max="9" width="15.375" style="10" customWidth="1"/>
    <col min="10" max="10" width="16.875" style="10" customWidth="1"/>
    <col min="11" max="11" width="15.125" style="10" customWidth="1"/>
    <col min="12" max="16384" width="9.125" style="10" customWidth="1"/>
  </cols>
  <sheetData>
    <row r="1" spans="5:11" ht="17.25" customHeight="1">
      <c r="E1" s="11"/>
      <c r="F1" s="49"/>
      <c r="G1" s="49"/>
      <c r="H1" s="49"/>
      <c r="I1" s="49"/>
      <c r="J1" s="49"/>
      <c r="K1" s="49"/>
    </row>
    <row r="2" spans="5:11" ht="17.25" customHeight="1">
      <c r="E2" s="11"/>
      <c r="F2" s="12"/>
      <c r="G2" s="12"/>
      <c r="H2" s="12"/>
      <c r="I2" s="12"/>
      <c r="J2" s="66" t="s">
        <v>59</v>
      </c>
      <c r="K2" s="66"/>
    </row>
    <row r="3" spans="5:11" ht="17.25" customHeight="1">
      <c r="E3" s="11"/>
      <c r="F3" s="12"/>
      <c r="G3" s="12"/>
      <c r="H3" s="12"/>
      <c r="I3" s="66" t="s">
        <v>30</v>
      </c>
      <c r="J3" s="66"/>
      <c r="K3" s="66"/>
    </row>
    <row r="4" spans="5:11" ht="17.25" customHeight="1">
      <c r="E4" s="11"/>
      <c r="F4" s="12"/>
      <c r="G4" s="12"/>
      <c r="H4" s="12"/>
      <c r="I4" s="12"/>
      <c r="J4" s="13"/>
      <c r="K4" s="13"/>
    </row>
    <row r="5" spans="5:11" ht="17.25" customHeight="1">
      <c r="E5" s="11"/>
      <c r="F5" s="12"/>
      <c r="G5" s="12"/>
      <c r="H5" s="12"/>
      <c r="I5" s="66" t="s">
        <v>35</v>
      </c>
      <c r="J5" s="66"/>
      <c r="K5" s="66"/>
    </row>
    <row r="6" spans="5:11" ht="17.25" customHeight="1">
      <c r="E6" s="11"/>
      <c r="F6" s="12"/>
      <c r="G6" s="12"/>
      <c r="H6" s="12"/>
      <c r="I6" s="12"/>
      <c r="J6" s="14"/>
      <c r="K6" s="14"/>
    </row>
    <row r="7" spans="5:11" ht="17.25" customHeight="1">
      <c r="E7" s="11"/>
      <c r="F7" s="12"/>
      <c r="G7" s="12"/>
      <c r="H7" s="12"/>
      <c r="I7" s="66" t="s">
        <v>43</v>
      </c>
      <c r="J7" s="66"/>
      <c r="K7" s="66"/>
    </row>
    <row r="8" spans="1:11" ht="15.75">
      <c r="A8" s="67" t="s">
        <v>18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 customHeight="1">
      <c r="A9" s="81" t="s">
        <v>40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21" customHeight="1">
      <c r="A10" s="69" t="s">
        <v>62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2.75" customHeight="1">
      <c r="A11" s="50" t="s">
        <v>19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9:11" ht="12" customHeight="1">
      <c r="I12" s="37"/>
      <c r="J12" s="51" t="s">
        <v>46</v>
      </c>
      <c r="K12" s="51"/>
    </row>
    <row r="13" spans="1:11" ht="18.75" customHeight="1">
      <c r="A13" s="55" t="s">
        <v>20</v>
      </c>
      <c r="B13" s="63" t="s">
        <v>21</v>
      </c>
      <c r="C13" s="64"/>
      <c r="D13" s="64"/>
      <c r="E13" s="64"/>
      <c r="F13" s="64"/>
      <c r="G13" s="64"/>
      <c r="H13" s="65"/>
      <c r="I13" s="52" t="s">
        <v>22</v>
      </c>
      <c r="J13" s="53"/>
      <c r="K13" s="54"/>
    </row>
    <row r="14" spans="1:11" ht="13.5" customHeight="1">
      <c r="A14" s="56"/>
      <c r="B14" s="55" t="s">
        <v>33</v>
      </c>
      <c r="C14" s="58" t="s">
        <v>44</v>
      </c>
      <c r="D14" s="55" t="s">
        <v>23</v>
      </c>
      <c r="E14" s="55" t="s">
        <v>47</v>
      </c>
      <c r="F14" s="55" t="s">
        <v>25</v>
      </c>
      <c r="G14" s="55" t="s">
        <v>26</v>
      </c>
      <c r="H14" s="55" t="s">
        <v>27</v>
      </c>
      <c r="I14" s="70" t="s">
        <v>28</v>
      </c>
      <c r="J14" s="61" t="s">
        <v>56</v>
      </c>
      <c r="K14" s="61" t="s">
        <v>61</v>
      </c>
    </row>
    <row r="15" spans="1:11" ht="11.25" customHeight="1">
      <c r="A15" s="56"/>
      <c r="B15" s="56"/>
      <c r="C15" s="59"/>
      <c r="D15" s="56"/>
      <c r="E15" s="56"/>
      <c r="F15" s="56"/>
      <c r="G15" s="56"/>
      <c r="H15" s="56"/>
      <c r="I15" s="71"/>
      <c r="J15" s="61"/>
      <c r="K15" s="61"/>
    </row>
    <row r="16" spans="1:11" ht="61.5" customHeight="1">
      <c r="A16" s="57"/>
      <c r="B16" s="57"/>
      <c r="C16" s="60"/>
      <c r="D16" s="57"/>
      <c r="E16" s="57"/>
      <c r="F16" s="57"/>
      <c r="G16" s="57"/>
      <c r="H16" s="57"/>
      <c r="I16" s="72"/>
      <c r="J16" s="62"/>
      <c r="K16" s="62"/>
    </row>
    <row r="17" spans="1:11" ht="11.25" customHeight="1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8">
        <v>9</v>
      </c>
      <c r="J17" s="34">
        <v>10</v>
      </c>
      <c r="K17" s="36">
        <v>11</v>
      </c>
    </row>
    <row r="18" spans="1:11" ht="25.5" customHeight="1">
      <c r="A18" s="18" t="s">
        <v>2</v>
      </c>
      <c r="B18" s="20" t="s">
        <v>60</v>
      </c>
      <c r="C18" s="20" t="s">
        <v>45</v>
      </c>
      <c r="D18" s="20" t="s">
        <v>1</v>
      </c>
      <c r="E18" s="20" t="s">
        <v>0</v>
      </c>
      <c r="F18" s="20" t="s">
        <v>29</v>
      </c>
      <c r="G18" s="20"/>
      <c r="H18" s="21">
        <v>210</v>
      </c>
      <c r="I18" s="22">
        <f>SUM(I19:I21)</f>
        <v>727000</v>
      </c>
      <c r="J18" s="22">
        <f>SUM(J19:J21)</f>
        <v>727000</v>
      </c>
      <c r="K18" s="22">
        <f>SUM(K19:K21)</f>
        <v>727000</v>
      </c>
    </row>
    <row r="19" spans="1:11" ht="16.5" customHeight="1">
      <c r="A19" s="23" t="s">
        <v>3</v>
      </c>
      <c r="B19" s="16"/>
      <c r="C19" s="16"/>
      <c r="D19" s="24"/>
      <c r="E19" s="24"/>
      <c r="F19" s="24"/>
      <c r="G19" s="24"/>
      <c r="H19" s="25">
        <v>211</v>
      </c>
      <c r="I19" s="26"/>
      <c r="J19" s="26"/>
      <c r="K19" s="26"/>
    </row>
    <row r="20" spans="1:11" ht="16.5" customHeight="1">
      <c r="A20" s="27" t="s">
        <v>4</v>
      </c>
      <c r="B20" s="16"/>
      <c r="C20" s="16"/>
      <c r="D20" s="24"/>
      <c r="E20" s="24"/>
      <c r="F20" s="24"/>
      <c r="G20" s="20" t="s">
        <v>51</v>
      </c>
      <c r="H20" s="25">
        <v>212</v>
      </c>
      <c r="I20" s="26">
        <v>727000</v>
      </c>
      <c r="J20" s="26">
        <v>727000</v>
      </c>
      <c r="K20" s="26">
        <v>727000</v>
      </c>
    </row>
    <row r="21" spans="1:11" ht="25.5">
      <c r="A21" s="27" t="s">
        <v>5</v>
      </c>
      <c r="B21" s="16"/>
      <c r="C21" s="16"/>
      <c r="D21" s="24"/>
      <c r="E21" s="24"/>
      <c r="F21" s="24"/>
      <c r="G21" s="20"/>
      <c r="H21" s="25">
        <v>213</v>
      </c>
      <c r="I21" s="26"/>
      <c r="J21" s="26"/>
      <c r="K21" s="26"/>
    </row>
    <row r="22" spans="1:11" ht="16.5" customHeight="1">
      <c r="A22" s="18" t="s">
        <v>6</v>
      </c>
      <c r="B22" s="19"/>
      <c r="C22" s="19"/>
      <c r="D22" s="20"/>
      <c r="E22" s="20"/>
      <c r="F22" s="20"/>
      <c r="G22" s="20"/>
      <c r="H22" s="21">
        <v>220</v>
      </c>
      <c r="I22" s="22">
        <f>SUM(I23:I28)</f>
        <v>5096000</v>
      </c>
      <c r="J22" s="22">
        <f>SUM(J23:J28)</f>
        <v>5548000</v>
      </c>
      <c r="K22" s="22">
        <f>SUM(K23:K28)</f>
        <v>5792000</v>
      </c>
    </row>
    <row r="23" spans="1:11" ht="16.5" customHeight="1">
      <c r="A23" s="27" t="s">
        <v>7</v>
      </c>
      <c r="B23" s="16"/>
      <c r="C23" s="16"/>
      <c r="D23" s="24"/>
      <c r="E23" s="24"/>
      <c r="F23" s="24"/>
      <c r="G23" s="24" t="s">
        <v>52</v>
      </c>
      <c r="H23" s="25">
        <v>221</v>
      </c>
      <c r="I23" s="26">
        <v>20000</v>
      </c>
      <c r="J23" s="26">
        <v>20000</v>
      </c>
      <c r="K23" s="26">
        <v>20000</v>
      </c>
    </row>
    <row r="24" spans="1:11" ht="16.5" customHeight="1">
      <c r="A24" s="27" t="s">
        <v>8</v>
      </c>
      <c r="B24" s="16"/>
      <c r="C24" s="16"/>
      <c r="D24" s="24"/>
      <c r="E24" s="24"/>
      <c r="F24" s="24"/>
      <c r="G24" s="24" t="s">
        <v>53</v>
      </c>
      <c r="H24" s="25">
        <v>222</v>
      </c>
      <c r="I24" s="26">
        <v>120000</v>
      </c>
      <c r="J24" s="26">
        <v>120000</v>
      </c>
      <c r="K24" s="26">
        <v>120000</v>
      </c>
    </row>
    <row r="25" spans="1:11" ht="12.75">
      <c r="A25" s="27" t="s">
        <v>9</v>
      </c>
      <c r="B25" s="16"/>
      <c r="C25" s="16"/>
      <c r="D25" s="24"/>
      <c r="E25" s="24"/>
      <c r="F25" s="24"/>
      <c r="G25" s="24" t="s">
        <v>53</v>
      </c>
      <c r="H25" s="25">
        <v>223</v>
      </c>
      <c r="I25" s="26">
        <v>4435000</v>
      </c>
      <c r="J25" s="26">
        <v>4887000</v>
      </c>
      <c r="K25" s="26">
        <v>5131000</v>
      </c>
    </row>
    <row r="26" spans="1:11" ht="25.5">
      <c r="A26" s="27" t="s">
        <v>10</v>
      </c>
      <c r="B26" s="16"/>
      <c r="C26" s="16"/>
      <c r="D26" s="24"/>
      <c r="E26" s="24"/>
      <c r="F26" s="24"/>
      <c r="G26" s="24" t="s">
        <v>53</v>
      </c>
      <c r="H26" s="25">
        <v>224</v>
      </c>
      <c r="I26" s="26"/>
      <c r="J26" s="26"/>
      <c r="K26" s="26"/>
    </row>
    <row r="27" spans="1:11" ht="25.5">
      <c r="A27" s="27" t="s">
        <v>11</v>
      </c>
      <c r="B27" s="16"/>
      <c r="C27" s="16"/>
      <c r="D27" s="24"/>
      <c r="E27" s="24"/>
      <c r="F27" s="24"/>
      <c r="G27" s="24" t="s">
        <v>53</v>
      </c>
      <c r="H27" s="25">
        <v>225</v>
      </c>
      <c r="I27" s="26">
        <v>281000</v>
      </c>
      <c r="J27" s="26">
        <v>281000</v>
      </c>
      <c r="K27" s="26">
        <v>281000</v>
      </c>
    </row>
    <row r="28" spans="1:11" ht="12.75">
      <c r="A28" s="27" t="s">
        <v>12</v>
      </c>
      <c r="B28" s="16"/>
      <c r="C28" s="16"/>
      <c r="D28" s="24"/>
      <c r="E28" s="24"/>
      <c r="F28" s="24"/>
      <c r="G28" s="24" t="s">
        <v>53</v>
      </c>
      <c r="H28" s="25">
        <v>226</v>
      </c>
      <c r="I28" s="26">
        <v>240000</v>
      </c>
      <c r="J28" s="26">
        <v>240000</v>
      </c>
      <c r="K28" s="26">
        <v>240000</v>
      </c>
    </row>
    <row r="29" spans="1:11" ht="12.75">
      <c r="A29" s="18" t="s">
        <v>13</v>
      </c>
      <c r="B29" s="19"/>
      <c r="C29" s="19"/>
      <c r="D29" s="20"/>
      <c r="E29" s="20"/>
      <c r="F29" s="20"/>
      <c r="G29" s="20" t="s">
        <v>53</v>
      </c>
      <c r="H29" s="21">
        <v>290</v>
      </c>
      <c r="I29" s="22">
        <v>7000</v>
      </c>
      <c r="J29" s="22">
        <v>7000</v>
      </c>
      <c r="K29" s="22">
        <v>7000</v>
      </c>
    </row>
    <row r="30" spans="1:11" ht="25.5">
      <c r="A30" s="18" t="s">
        <v>54</v>
      </c>
      <c r="B30" s="19"/>
      <c r="C30" s="19"/>
      <c r="D30" s="20"/>
      <c r="E30" s="20"/>
      <c r="F30" s="20"/>
      <c r="G30" s="20" t="s">
        <v>55</v>
      </c>
      <c r="H30" s="21">
        <v>290</v>
      </c>
      <c r="I30" s="22">
        <v>14000</v>
      </c>
      <c r="J30" s="22">
        <v>14000</v>
      </c>
      <c r="K30" s="22">
        <v>14000</v>
      </c>
    </row>
    <row r="31" spans="1:11" ht="25.5">
      <c r="A31" s="18" t="s">
        <v>14</v>
      </c>
      <c r="B31" s="19"/>
      <c r="C31" s="19"/>
      <c r="D31" s="20"/>
      <c r="E31" s="20"/>
      <c r="F31" s="20"/>
      <c r="G31" s="20"/>
      <c r="H31" s="21">
        <v>300</v>
      </c>
      <c r="I31" s="22">
        <f>I32+I33</f>
        <v>630000</v>
      </c>
      <c r="J31" s="22">
        <f>J32+J33</f>
        <v>630000</v>
      </c>
      <c r="K31" s="22">
        <f>K32+K33</f>
        <v>630000</v>
      </c>
    </row>
    <row r="32" spans="1:11" ht="25.5">
      <c r="A32" s="27" t="s">
        <v>15</v>
      </c>
      <c r="B32" s="16"/>
      <c r="C32" s="16"/>
      <c r="D32" s="24"/>
      <c r="E32" s="24"/>
      <c r="F32" s="24"/>
      <c r="G32" s="24" t="s">
        <v>53</v>
      </c>
      <c r="H32" s="25">
        <v>310</v>
      </c>
      <c r="I32" s="26">
        <v>13000</v>
      </c>
      <c r="J32" s="26">
        <v>13000</v>
      </c>
      <c r="K32" s="26">
        <v>13000</v>
      </c>
    </row>
    <row r="33" spans="1:11" ht="25.5">
      <c r="A33" s="27" t="s">
        <v>16</v>
      </c>
      <c r="B33" s="16"/>
      <c r="C33" s="16"/>
      <c r="D33" s="24"/>
      <c r="E33" s="24"/>
      <c r="F33" s="24"/>
      <c r="G33" s="24" t="s">
        <v>53</v>
      </c>
      <c r="H33" s="25">
        <v>340</v>
      </c>
      <c r="I33" s="26">
        <v>617000</v>
      </c>
      <c r="J33" s="26">
        <v>617000</v>
      </c>
      <c r="K33" s="26">
        <v>617000</v>
      </c>
    </row>
    <row r="34" spans="1:11" ht="12.75">
      <c r="A34" s="18" t="s">
        <v>17</v>
      </c>
      <c r="B34" s="19"/>
      <c r="C34" s="19"/>
      <c r="D34" s="20"/>
      <c r="E34" s="20"/>
      <c r="F34" s="20"/>
      <c r="G34" s="20"/>
      <c r="H34" s="21">
        <v>0</v>
      </c>
      <c r="I34" s="22">
        <f>I31+I29+I22+I18+I30</f>
        <v>6474000</v>
      </c>
      <c r="J34" s="22">
        <f>J31+J29+J22+J18+J30</f>
        <v>6926000</v>
      </c>
      <c r="K34" s="22">
        <f>K31+K29+K22+K18+K30</f>
        <v>7170000</v>
      </c>
    </row>
    <row r="35" spans="1:11" ht="12.75">
      <c r="A35" s="6"/>
      <c r="B35" s="8"/>
      <c r="C35" s="8"/>
      <c r="D35" s="9"/>
      <c r="E35" s="9"/>
      <c r="F35" s="9"/>
      <c r="G35" s="9"/>
      <c r="H35" s="7"/>
      <c r="I35" s="8"/>
      <c r="J35" s="8"/>
      <c r="K35" s="8"/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2.75">
      <c r="A38" s="29" t="s">
        <v>31</v>
      </c>
      <c r="B38" s="30"/>
      <c r="C38" s="30"/>
      <c r="D38" s="30"/>
      <c r="E38" s="31"/>
      <c r="F38" s="31"/>
      <c r="G38" s="31"/>
      <c r="H38" s="66" t="s">
        <v>48</v>
      </c>
      <c r="I38" s="66"/>
    </row>
    <row r="39" spans="5:11" ht="12.75">
      <c r="E39" s="11"/>
      <c r="F39" s="49"/>
      <c r="G39" s="49"/>
      <c r="H39" s="49"/>
      <c r="I39" s="49"/>
      <c r="J39" s="49"/>
      <c r="K39" s="49"/>
    </row>
    <row r="40" spans="5:11" ht="12.75" customHeight="1">
      <c r="E40" s="11"/>
      <c r="F40" s="12"/>
      <c r="G40" s="12"/>
      <c r="H40" s="12"/>
      <c r="I40" s="12"/>
      <c r="J40" s="66"/>
      <c r="K40" s="66"/>
    </row>
  </sheetData>
  <sheetProtection/>
  <mergeCells count="26">
    <mergeCell ref="H38:I38"/>
    <mergeCell ref="D14:D16"/>
    <mergeCell ref="E14:E16"/>
    <mergeCell ref="H14:H16"/>
    <mergeCell ref="F14:F16"/>
    <mergeCell ref="G14:G16"/>
    <mergeCell ref="A13:A16"/>
    <mergeCell ref="C14:C16"/>
    <mergeCell ref="B13:H13"/>
    <mergeCell ref="J2:K2"/>
    <mergeCell ref="I14:I16"/>
    <mergeCell ref="I3:K3"/>
    <mergeCell ref="I5:K5"/>
    <mergeCell ref="I7:K7"/>
    <mergeCell ref="K14:K16"/>
    <mergeCell ref="J14:J16"/>
    <mergeCell ref="B14:B16"/>
    <mergeCell ref="F39:K39"/>
    <mergeCell ref="J40:K40"/>
    <mergeCell ref="F1:K1"/>
    <mergeCell ref="A11:K11"/>
    <mergeCell ref="J12:K12"/>
    <mergeCell ref="I13:K13"/>
    <mergeCell ref="A8:K8"/>
    <mergeCell ref="A9:K9"/>
    <mergeCell ref="A10:K10"/>
  </mergeCells>
  <printOptions/>
  <pageMargins left="0.17" right="0.3937007874015748" top="0.21" bottom="0.23" header="0.21" footer="0.21"/>
  <pageSetup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I25" sqref="I25"/>
    </sheetView>
  </sheetViews>
  <sheetFormatPr defaultColWidth="9.00390625" defaultRowHeight="12.75"/>
  <cols>
    <col min="1" max="1" width="22.875" style="10" customWidth="1"/>
    <col min="2" max="2" width="11.875" style="10" customWidth="1"/>
    <col min="3" max="3" width="16.75390625" style="10" customWidth="1"/>
    <col min="4" max="4" width="8.625" style="10" customWidth="1"/>
    <col min="5" max="5" width="10.00390625" style="10" customWidth="1"/>
    <col min="6" max="6" width="10.25390625" style="10" customWidth="1"/>
    <col min="7" max="7" width="9.625" style="10" customWidth="1"/>
    <col min="8" max="8" width="15.125" style="10" customWidth="1"/>
    <col min="9" max="9" width="15.00390625" style="10" customWidth="1"/>
    <col min="10" max="10" width="16.875" style="10" customWidth="1"/>
    <col min="11" max="11" width="16.125" style="10" customWidth="1"/>
    <col min="12" max="16384" width="9.125" style="10" customWidth="1"/>
  </cols>
  <sheetData>
    <row r="1" spans="5:11" ht="17.25" customHeight="1">
      <c r="E1" s="11"/>
      <c r="F1" s="49"/>
      <c r="G1" s="49"/>
      <c r="H1" s="49"/>
      <c r="I1" s="49"/>
      <c r="J1" s="49"/>
      <c r="K1" s="49"/>
    </row>
    <row r="2" spans="5:11" ht="17.25" customHeight="1">
      <c r="E2" s="11"/>
      <c r="F2" s="12"/>
      <c r="G2" s="12"/>
      <c r="H2" s="12"/>
      <c r="I2" s="12"/>
      <c r="J2" s="66" t="s">
        <v>59</v>
      </c>
      <c r="K2" s="66"/>
    </row>
    <row r="3" spans="5:11" ht="17.25" customHeight="1">
      <c r="E3" s="11"/>
      <c r="F3" s="12"/>
      <c r="G3" s="12"/>
      <c r="H3" s="12"/>
      <c r="I3" s="66" t="s">
        <v>30</v>
      </c>
      <c r="J3" s="66"/>
      <c r="K3" s="66"/>
    </row>
    <row r="4" spans="5:11" ht="17.25" customHeight="1">
      <c r="E4" s="11"/>
      <c r="F4" s="12"/>
      <c r="G4" s="12"/>
      <c r="H4" s="12"/>
      <c r="I4" s="12"/>
      <c r="J4" s="13"/>
      <c r="K4" s="13"/>
    </row>
    <row r="5" spans="5:11" ht="17.25" customHeight="1">
      <c r="E5" s="11"/>
      <c r="F5" s="12"/>
      <c r="G5" s="12"/>
      <c r="H5" s="12"/>
      <c r="I5" s="66" t="s">
        <v>35</v>
      </c>
      <c r="J5" s="66"/>
      <c r="K5" s="66"/>
    </row>
    <row r="6" spans="5:11" ht="17.25" customHeight="1">
      <c r="E6" s="11"/>
      <c r="F6" s="12"/>
      <c r="G6" s="12"/>
      <c r="H6" s="12"/>
      <c r="I6" s="12"/>
      <c r="J6" s="14"/>
      <c r="K6" s="14"/>
    </row>
    <row r="7" spans="5:11" ht="17.25" customHeight="1">
      <c r="E7" s="11"/>
      <c r="F7" s="12"/>
      <c r="G7" s="12"/>
      <c r="H7" s="12"/>
      <c r="I7" s="66" t="s">
        <v>43</v>
      </c>
      <c r="J7" s="66"/>
      <c r="K7" s="66"/>
    </row>
    <row r="8" spans="1:11" ht="15.75">
      <c r="A8" s="67" t="s">
        <v>18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 customHeight="1">
      <c r="A9" s="80" t="s">
        <v>42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21" customHeight="1">
      <c r="A10" s="69" t="s">
        <v>62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2.75" customHeight="1">
      <c r="A11" s="50" t="s">
        <v>19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9:11" ht="12" customHeight="1">
      <c r="I12" s="37"/>
      <c r="J12" s="51" t="s">
        <v>46</v>
      </c>
      <c r="K12" s="51"/>
    </row>
    <row r="13" spans="1:11" ht="18.75" customHeight="1">
      <c r="A13" s="55" t="s">
        <v>20</v>
      </c>
      <c r="B13" s="63" t="s">
        <v>21</v>
      </c>
      <c r="C13" s="64"/>
      <c r="D13" s="64"/>
      <c r="E13" s="64"/>
      <c r="F13" s="64"/>
      <c r="G13" s="64"/>
      <c r="H13" s="65"/>
      <c r="I13" s="52" t="s">
        <v>22</v>
      </c>
      <c r="J13" s="53"/>
      <c r="K13" s="54"/>
    </row>
    <row r="14" spans="1:11" ht="13.5" customHeight="1">
      <c r="A14" s="56"/>
      <c r="B14" s="55" t="s">
        <v>33</v>
      </c>
      <c r="C14" s="58" t="s">
        <v>44</v>
      </c>
      <c r="D14" s="55" t="s">
        <v>23</v>
      </c>
      <c r="E14" s="55" t="s">
        <v>47</v>
      </c>
      <c r="F14" s="55" t="s">
        <v>25</v>
      </c>
      <c r="G14" s="55" t="s">
        <v>26</v>
      </c>
      <c r="H14" s="55" t="s">
        <v>27</v>
      </c>
      <c r="I14" s="70" t="s">
        <v>28</v>
      </c>
      <c r="J14" s="61" t="s">
        <v>56</v>
      </c>
      <c r="K14" s="61" t="s">
        <v>61</v>
      </c>
    </row>
    <row r="15" spans="1:11" ht="11.25" customHeight="1">
      <c r="A15" s="56"/>
      <c r="B15" s="56"/>
      <c r="C15" s="59"/>
      <c r="D15" s="56"/>
      <c r="E15" s="56"/>
      <c r="F15" s="56"/>
      <c r="G15" s="56"/>
      <c r="H15" s="56"/>
      <c r="I15" s="71"/>
      <c r="J15" s="61"/>
      <c r="K15" s="61"/>
    </row>
    <row r="16" spans="1:11" ht="48.75" customHeight="1">
      <c r="A16" s="57"/>
      <c r="B16" s="57"/>
      <c r="C16" s="60"/>
      <c r="D16" s="57"/>
      <c r="E16" s="57"/>
      <c r="F16" s="57"/>
      <c r="G16" s="57"/>
      <c r="H16" s="57"/>
      <c r="I16" s="72"/>
      <c r="J16" s="62"/>
      <c r="K16" s="62"/>
    </row>
    <row r="17" spans="1:11" ht="11.25" customHeight="1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8">
        <v>9</v>
      </c>
      <c r="J17" s="34">
        <v>10</v>
      </c>
      <c r="K17" s="36">
        <v>11</v>
      </c>
    </row>
    <row r="18" spans="1:11" ht="25.5" customHeight="1">
      <c r="A18" s="18" t="s">
        <v>2</v>
      </c>
      <c r="B18" s="20" t="s">
        <v>60</v>
      </c>
      <c r="C18" s="20" t="s">
        <v>45</v>
      </c>
      <c r="D18" s="20" t="s">
        <v>1</v>
      </c>
      <c r="E18" s="20" t="s">
        <v>0</v>
      </c>
      <c r="F18" s="20" t="s">
        <v>29</v>
      </c>
      <c r="G18" s="20"/>
      <c r="H18" s="21">
        <v>210</v>
      </c>
      <c r="I18" s="22">
        <f>SUM(I19:I21)</f>
        <v>1230000</v>
      </c>
      <c r="J18" s="22">
        <f>SUM(J19:J21)</f>
        <v>1230000</v>
      </c>
      <c r="K18" s="22">
        <f>SUM(K19:K21)</f>
        <v>1230000</v>
      </c>
    </row>
    <row r="19" spans="1:11" ht="16.5" customHeight="1">
      <c r="A19" s="23" t="s">
        <v>3</v>
      </c>
      <c r="B19" s="16"/>
      <c r="C19" s="16"/>
      <c r="D19" s="24"/>
      <c r="E19" s="24"/>
      <c r="F19" s="24"/>
      <c r="G19" s="24"/>
      <c r="H19" s="25">
        <v>211</v>
      </c>
      <c r="I19" s="26"/>
      <c r="J19" s="26"/>
      <c r="K19" s="26"/>
    </row>
    <row r="20" spans="1:11" ht="16.5" customHeight="1">
      <c r="A20" s="27" t="s">
        <v>4</v>
      </c>
      <c r="B20" s="16"/>
      <c r="C20" s="16"/>
      <c r="D20" s="24"/>
      <c r="E20" s="24"/>
      <c r="F20" s="24"/>
      <c r="G20" s="24" t="s">
        <v>51</v>
      </c>
      <c r="H20" s="25">
        <v>212</v>
      </c>
      <c r="I20" s="26">
        <v>1230000</v>
      </c>
      <c r="J20" s="26">
        <v>1230000</v>
      </c>
      <c r="K20" s="26">
        <v>1230000</v>
      </c>
    </row>
    <row r="21" spans="1:11" ht="25.5">
      <c r="A21" s="27" t="s">
        <v>5</v>
      </c>
      <c r="B21" s="16"/>
      <c r="C21" s="16"/>
      <c r="D21" s="24"/>
      <c r="E21" s="24"/>
      <c r="F21" s="24"/>
      <c r="G21" s="20"/>
      <c r="H21" s="25">
        <v>213</v>
      </c>
      <c r="I21" s="26"/>
      <c r="J21" s="26"/>
      <c r="K21" s="26"/>
    </row>
    <row r="22" spans="1:11" ht="16.5" customHeight="1">
      <c r="A22" s="18" t="s">
        <v>6</v>
      </c>
      <c r="B22" s="19"/>
      <c r="C22" s="19"/>
      <c r="D22" s="20"/>
      <c r="E22" s="20"/>
      <c r="F22" s="20"/>
      <c r="G22" s="20"/>
      <c r="H22" s="21">
        <v>220</v>
      </c>
      <c r="I22" s="22">
        <f>SUM(I23:I28)</f>
        <v>6046000</v>
      </c>
      <c r="J22" s="22">
        <f>SUM(J23:J28)</f>
        <v>6375700</v>
      </c>
      <c r="K22" s="22">
        <f>SUM(K23:K28)</f>
        <v>6628900</v>
      </c>
    </row>
    <row r="23" spans="1:11" ht="16.5" customHeight="1">
      <c r="A23" s="27" t="s">
        <v>7</v>
      </c>
      <c r="B23" s="16"/>
      <c r="C23" s="16"/>
      <c r="D23" s="24"/>
      <c r="E23" s="24"/>
      <c r="F23" s="24"/>
      <c r="G23" s="24" t="s">
        <v>52</v>
      </c>
      <c r="H23" s="25">
        <v>221</v>
      </c>
      <c r="I23" s="26">
        <v>41000</v>
      </c>
      <c r="J23" s="26">
        <v>41000</v>
      </c>
      <c r="K23" s="26">
        <v>41000</v>
      </c>
    </row>
    <row r="24" spans="1:11" ht="16.5" customHeight="1">
      <c r="A24" s="27" t="s">
        <v>8</v>
      </c>
      <c r="B24" s="16"/>
      <c r="C24" s="16"/>
      <c r="D24" s="24"/>
      <c r="E24" s="24"/>
      <c r="F24" s="24"/>
      <c r="G24" s="24" t="s">
        <v>53</v>
      </c>
      <c r="H24" s="25">
        <v>222</v>
      </c>
      <c r="I24" s="26">
        <v>40000</v>
      </c>
      <c r="J24" s="26">
        <v>40000</v>
      </c>
      <c r="K24" s="26">
        <v>40000</v>
      </c>
    </row>
    <row r="25" spans="1:11" ht="12.75">
      <c r="A25" s="27" t="s">
        <v>9</v>
      </c>
      <c r="B25" s="16"/>
      <c r="C25" s="16"/>
      <c r="D25" s="24"/>
      <c r="E25" s="24"/>
      <c r="F25" s="24"/>
      <c r="G25" s="24" t="s">
        <v>53</v>
      </c>
      <c r="H25" s="25">
        <v>223</v>
      </c>
      <c r="I25" s="26">
        <v>3958000</v>
      </c>
      <c r="J25" s="26">
        <v>4264600</v>
      </c>
      <c r="K25" s="26">
        <v>4493600</v>
      </c>
    </row>
    <row r="26" spans="1:11" ht="25.5">
      <c r="A26" s="27" t="s">
        <v>10</v>
      </c>
      <c r="B26" s="16"/>
      <c r="C26" s="16"/>
      <c r="D26" s="24"/>
      <c r="E26" s="24"/>
      <c r="F26" s="24"/>
      <c r="G26" s="24" t="s">
        <v>53</v>
      </c>
      <c r="H26" s="25">
        <v>224</v>
      </c>
      <c r="I26" s="26"/>
      <c r="J26" s="26"/>
      <c r="K26" s="26"/>
    </row>
    <row r="27" spans="1:11" ht="25.5">
      <c r="A27" s="27" t="s">
        <v>11</v>
      </c>
      <c r="B27" s="16"/>
      <c r="C27" s="16"/>
      <c r="D27" s="24"/>
      <c r="E27" s="24"/>
      <c r="F27" s="24"/>
      <c r="G27" s="24" t="s">
        <v>53</v>
      </c>
      <c r="H27" s="25">
        <v>225</v>
      </c>
      <c r="I27" s="26">
        <v>1221000</v>
      </c>
      <c r="J27" s="26">
        <v>1244100</v>
      </c>
      <c r="K27" s="26">
        <v>1268300</v>
      </c>
    </row>
    <row r="28" spans="1:11" ht="12.75">
      <c r="A28" s="27" t="s">
        <v>12</v>
      </c>
      <c r="B28" s="16"/>
      <c r="C28" s="16"/>
      <c r="D28" s="24"/>
      <c r="E28" s="24"/>
      <c r="F28" s="24"/>
      <c r="G28" s="24" t="s">
        <v>53</v>
      </c>
      <c r="H28" s="25">
        <v>226</v>
      </c>
      <c r="I28" s="26">
        <v>786000</v>
      </c>
      <c r="J28" s="26">
        <v>786000</v>
      </c>
      <c r="K28" s="26">
        <v>786000</v>
      </c>
    </row>
    <row r="29" spans="1:11" ht="12.75">
      <c r="A29" s="18" t="s">
        <v>13</v>
      </c>
      <c r="B29" s="19"/>
      <c r="C29" s="19"/>
      <c r="D29" s="20"/>
      <c r="E29" s="20"/>
      <c r="F29" s="20"/>
      <c r="G29" s="20" t="s">
        <v>53</v>
      </c>
      <c r="H29" s="21">
        <v>290</v>
      </c>
      <c r="I29" s="22">
        <v>11000</v>
      </c>
      <c r="J29" s="22">
        <v>11000</v>
      </c>
      <c r="K29" s="22">
        <v>11000</v>
      </c>
    </row>
    <row r="30" spans="1:11" ht="25.5">
      <c r="A30" s="18" t="s">
        <v>54</v>
      </c>
      <c r="B30" s="19"/>
      <c r="C30" s="19"/>
      <c r="D30" s="20"/>
      <c r="E30" s="20"/>
      <c r="F30" s="20"/>
      <c r="G30" s="20" t="s">
        <v>55</v>
      </c>
      <c r="H30" s="21">
        <v>290</v>
      </c>
      <c r="I30" s="22">
        <v>27000</v>
      </c>
      <c r="J30" s="22">
        <v>27000</v>
      </c>
      <c r="K30" s="22">
        <v>27000</v>
      </c>
    </row>
    <row r="31" spans="1:11" ht="25.5">
      <c r="A31" s="18" t="s">
        <v>14</v>
      </c>
      <c r="B31" s="19"/>
      <c r="C31" s="19"/>
      <c r="D31" s="20"/>
      <c r="E31" s="20"/>
      <c r="F31" s="20"/>
      <c r="G31" s="20"/>
      <c r="H31" s="21">
        <v>300</v>
      </c>
      <c r="I31" s="22">
        <f>I32+I33</f>
        <v>3008000</v>
      </c>
      <c r="J31" s="22">
        <f>J32+J33</f>
        <v>3008000</v>
      </c>
      <c r="K31" s="22">
        <f>K32+K33</f>
        <v>3008000</v>
      </c>
    </row>
    <row r="32" spans="1:11" ht="25.5">
      <c r="A32" s="27" t="s">
        <v>15</v>
      </c>
      <c r="B32" s="16"/>
      <c r="C32" s="16"/>
      <c r="D32" s="24"/>
      <c r="E32" s="24"/>
      <c r="F32" s="24"/>
      <c r="G32" s="24" t="s">
        <v>53</v>
      </c>
      <c r="H32" s="25">
        <v>310</v>
      </c>
      <c r="I32" s="26">
        <v>38000</v>
      </c>
      <c r="J32" s="26">
        <v>38000</v>
      </c>
      <c r="K32" s="26">
        <v>38000</v>
      </c>
    </row>
    <row r="33" spans="1:11" ht="25.5">
      <c r="A33" s="27" t="s">
        <v>16</v>
      </c>
      <c r="B33" s="16"/>
      <c r="C33" s="16"/>
      <c r="D33" s="24"/>
      <c r="E33" s="24"/>
      <c r="F33" s="24"/>
      <c r="G33" s="24" t="s">
        <v>53</v>
      </c>
      <c r="H33" s="25">
        <v>340</v>
      </c>
      <c r="I33" s="26">
        <v>2970000</v>
      </c>
      <c r="J33" s="26">
        <v>2970000</v>
      </c>
      <c r="K33" s="26">
        <v>2970000</v>
      </c>
    </row>
    <row r="34" spans="1:11" ht="12.75">
      <c r="A34" s="18" t="s">
        <v>17</v>
      </c>
      <c r="B34" s="19"/>
      <c r="C34" s="19"/>
      <c r="D34" s="20"/>
      <c r="E34" s="20"/>
      <c r="F34" s="20"/>
      <c r="G34" s="20"/>
      <c r="H34" s="21">
        <v>0</v>
      </c>
      <c r="I34" s="22">
        <f>I31+I29+I22+I18+I30</f>
        <v>10322000</v>
      </c>
      <c r="J34" s="22">
        <f>J31+J29+J22+J18+J30</f>
        <v>10651700</v>
      </c>
      <c r="K34" s="22">
        <f>K31+K29+K22+K18+K30</f>
        <v>10904900</v>
      </c>
    </row>
    <row r="35" spans="1:11" ht="12.75">
      <c r="A35" s="6"/>
      <c r="B35" s="8"/>
      <c r="C35" s="8"/>
      <c r="D35" s="9"/>
      <c r="E35" s="9"/>
      <c r="F35" s="9"/>
      <c r="G35" s="9"/>
      <c r="H35" s="7"/>
      <c r="I35" s="8"/>
      <c r="J35" s="8"/>
      <c r="K35" s="8"/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2.75">
      <c r="A38" s="29" t="s">
        <v>31</v>
      </c>
      <c r="B38" s="30"/>
      <c r="C38" s="30"/>
      <c r="D38" s="30"/>
      <c r="E38" s="31"/>
      <c r="F38" s="31"/>
      <c r="G38" s="31"/>
      <c r="H38" s="66" t="s">
        <v>48</v>
      </c>
      <c r="I38" s="66"/>
    </row>
    <row r="39" spans="1:9" ht="12.75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12.75">
      <c r="A40" s="28"/>
      <c r="B40" s="28"/>
      <c r="C40" s="28"/>
      <c r="D40" s="28"/>
      <c r="E40" s="28"/>
      <c r="F40" s="28"/>
      <c r="G40" s="28"/>
      <c r="H40" s="28"/>
      <c r="I40" s="28"/>
    </row>
  </sheetData>
  <sheetProtection/>
  <mergeCells count="24">
    <mergeCell ref="I5:K5"/>
    <mergeCell ref="I7:K7"/>
    <mergeCell ref="F1:K1"/>
    <mergeCell ref="J2:K2"/>
    <mergeCell ref="I3:K3"/>
    <mergeCell ref="C14:C16"/>
    <mergeCell ref="B13:H13"/>
    <mergeCell ref="B14:B16"/>
    <mergeCell ref="I14:I16"/>
    <mergeCell ref="I13:K13"/>
    <mergeCell ref="D14:D16"/>
    <mergeCell ref="E14:E16"/>
    <mergeCell ref="F14:F16"/>
    <mergeCell ref="G14:G16"/>
    <mergeCell ref="H38:I38"/>
    <mergeCell ref="A8:K8"/>
    <mergeCell ref="A9:K9"/>
    <mergeCell ref="A10:K10"/>
    <mergeCell ref="H14:H16"/>
    <mergeCell ref="J14:J16"/>
    <mergeCell ref="K14:K16"/>
    <mergeCell ref="A13:A16"/>
    <mergeCell ref="A11:K11"/>
    <mergeCell ref="J12:K12"/>
  </mergeCells>
  <printOptions/>
  <pageMargins left="0.26" right="0.3937007874015748" top="0.22" bottom="0.25" header="0.21" footer="0.21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K39"/>
  <sheetViews>
    <sheetView view="pageBreakPreview" zoomScale="75" zoomScaleNormal="80" zoomScaleSheetLayoutView="75" zoomScalePageLayoutView="0" workbookViewId="0" topLeftCell="A4">
      <selection activeCell="A10" sqref="A10:K10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25390625" style="10" customWidth="1"/>
    <col min="9" max="9" width="13.75390625" style="10" customWidth="1"/>
    <col min="10" max="10" width="12.75390625" style="10" customWidth="1"/>
    <col min="11" max="11" width="13.00390625" style="10" customWidth="1"/>
    <col min="12" max="16384" width="9.125" style="10" customWidth="1"/>
  </cols>
  <sheetData>
    <row r="1" spans="5:11" ht="17.25" customHeight="1">
      <c r="E1" s="11"/>
      <c r="F1" s="28"/>
      <c r="G1" s="28"/>
      <c r="H1" s="28"/>
      <c r="I1" s="28"/>
      <c r="J1" s="28"/>
      <c r="K1" s="28"/>
    </row>
    <row r="2" spans="5:11" ht="17.25" customHeight="1">
      <c r="E2" s="11"/>
      <c r="F2" s="28"/>
      <c r="G2" s="28"/>
      <c r="H2" s="28"/>
      <c r="I2" s="28"/>
      <c r="J2" s="66" t="s">
        <v>59</v>
      </c>
      <c r="K2" s="66"/>
    </row>
    <row r="3" spans="5:11" ht="21" customHeight="1">
      <c r="E3" s="11"/>
      <c r="F3" s="28"/>
      <c r="G3" s="28"/>
      <c r="H3" s="28"/>
      <c r="I3" s="28"/>
      <c r="J3" s="66" t="s">
        <v>30</v>
      </c>
      <c r="K3" s="66"/>
    </row>
    <row r="4" spans="5:11" ht="17.25" customHeight="1">
      <c r="E4" s="11"/>
      <c r="F4" s="28"/>
      <c r="G4" s="28"/>
      <c r="H4" s="28"/>
      <c r="I4" s="28"/>
      <c r="J4" s="13"/>
      <c r="K4" s="13"/>
    </row>
    <row r="5" spans="5:11" ht="17.25" customHeight="1">
      <c r="E5" s="11"/>
      <c r="F5" s="28"/>
      <c r="G5" s="28"/>
      <c r="H5" s="28"/>
      <c r="I5" s="66" t="s">
        <v>35</v>
      </c>
      <c r="J5" s="83"/>
      <c r="K5" s="83"/>
    </row>
    <row r="6" spans="5:11" ht="17.25" customHeight="1">
      <c r="E6" s="11"/>
      <c r="F6" s="28"/>
      <c r="G6" s="28"/>
      <c r="H6" s="28"/>
      <c r="I6" s="28"/>
      <c r="J6" s="14"/>
      <c r="K6" s="14"/>
    </row>
    <row r="7" spans="5:11" ht="17.25" customHeight="1">
      <c r="E7" s="11"/>
      <c r="F7" s="28"/>
      <c r="G7" s="28"/>
      <c r="H7" s="28"/>
      <c r="I7" s="66" t="s">
        <v>43</v>
      </c>
      <c r="J7" s="83"/>
      <c r="K7" s="83"/>
    </row>
    <row r="8" spans="1:11" ht="15.75">
      <c r="A8" s="67" t="s">
        <v>18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 customHeight="1">
      <c r="A9" s="80" t="s">
        <v>66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21" customHeight="1">
      <c r="A10" s="69" t="s">
        <v>62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2.75" customHeight="1">
      <c r="A11" s="50" t="s">
        <v>19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0:11" ht="12" customHeight="1">
      <c r="J12" s="84" t="s">
        <v>32</v>
      </c>
      <c r="K12" s="84"/>
    </row>
    <row r="13" spans="1:11" ht="18.75" customHeight="1">
      <c r="A13" s="55" t="s">
        <v>20</v>
      </c>
      <c r="B13" s="63" t="s">
        <v>21</v>
      </c>
      <c r="C13" s="64"/>
      <c r="D13" s="64"/>
      <c r="E13" s="64"/>
      <c r="F13" s="64"/>
      <c r="G13" s="64"/>
      <c r="H13" s="65"/>
      <c r="I13" s="63" t="s">
        <v>22</v>
      </c>
      <c r="J13" s="64"/>
      <c r="K13" s="65"/>
    </row>
    <row r="14" spans="1:11" ht="43.5" customHeight="1">
      <c r="A14" s="56"/>
      <c r="B14" s="55" t="s">
        <v>33</v>
      </c>
      <c r="C14" s="58" t="s">
        <v>44</v>
      </c>
      <c r="D14" s="55" t="s">
        <v>23</v>
      </c>
      <c r="E14" s="55" t="s">
        <v>24</v>
      </c>
      <c r="F14" s="55" t="s">
        <v>25</v>
      </c>
      <c r="G14" s="55" t="s">
        <v>26</v>
      </c>
      <c r="H14" s="55" t="s">
        <v>27</v>
      </c>
      <c r="I14" s="70" t="s">
        <v>28</v>
      </c>
      <c r="J14" s="61" t="s">
        <v>56</v>
      </c>
      <c r="K14" s="61" t="s">
        <v>61</v>
      </c>
    </row>
    <row r="15" spans="1:11" ht="15" customHeight="1">
      <c r="A15" s="56"/>
      <c r="B15" s="56"/>
      <c r="C15" s="59"/>
      <c r="D15" s="56"/>
      <c r="E15" s="56"/>
      <c r="F15" s="56"/>
      <c r="G15" s="56"/>
      <c r="H15" s="56"/>
      <c r="I15" s="71"/>
      <c r="J15" s="61"/>
      <c r="K15" s="61"/>
    </row>
    <row r="16" spans="1:11" ht="48.75" customHeight="1">
      <c r="A16" s="57"/>
      <c r="B16" s="57"/>
      <c r="C16" s="60"/>
      <c r="D16" s="57"/>
      <c r="E16" s="57"/>
      <c r="F16" s="57"/>
      <c r="G16" s="57"/>
      <c r="H16" s="57"/>
      <c r="I16" s="72"/>
      <c r="J16" s="62"/>
      <c r="K16" s="62"/>
    </row>
    <row r="17" spans="1:11" ht="11.25" customHeight="1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17">
        <v>9</v>
      </c>
      <c r="J17" s="15">
        <v>14</v>
      </c>
      <c r="K17" s="15">
        <v>15</v>
      </c>
    </row>
    <row r="18" spans="1:11" ht="25.5" customHeight="1">
      <c r="A18" s="18" t="s">
        <v>2</v>
      </c>
      <c r="B18" s="20" t="s">
        <v>60</v>
      </c>
      <c r="C18" s="20" t="s">
        <v>45</v>
      </c>
      <c r="D18" s="20" t="s">
        <v>1</v>
      </c>
      <c r="E18" s="20" t="s">
        <v>0</v>
      </c>
      <c r="F18" s="20" t="s">
        <v>29</v>
      </c>
      <c r="G18" s="20" t="s">
        <v>58</v>
      </c>
      <c r="H18" s="21">
        <v>210</v>
      </c>
      <c r="I18" s="22">
        <f>SUM(I19:I21)</f>
        <v>2795000</v>
      </c>
      <c r="J18" s="22">
        <f>SUM(J19:J21)</f>
        <v>2795000</v>
      </c>
      <c r="K18" s="22">
        <f>SUM(K19:K21)</f>
        <v>2795000</v>
      </c>
    </row>
    <row r="19" spans="1:11" ht="16.5" customHeight="1">
      <c r="A19" s="23" t="s">
        <v>3</v>
      </c>
      <c r="B19" s="16"/>
      <c r="C19" s="16"/>
      <c r="D19" s="24"/>
      <c r="E19" s="24"/>
      <c r="F19" s="24"/>
      <c r="G19" s="24"/>
      <c r="H19" s="25">
        <v>211</v>
      </c>
      <c r="I19" s="22"/>
      <c r="J19" s="22"/>
      <c r="K19" s="22"/>
    </row>
    <row r="20" spans="1:11" ht="16.5" customHeight="1">
      <c r="A20" s="27" t="s">
        <v>4</v>
      </c>
      <c r="B20" s="16"/>
      <c r="C20" s="16"/>
      <c r="D20" s="24"/>
      <c r="E20" s="24"/>
      <c r="F20" s="24"/>
      <c r="G20" s="24" t="s">
        <v>51</v>
      </c>
      <c r="H20" s="25">
        <v>212</v>
      </c>
      <c r="I20" s="26">
        <f>'КОСШИ '!I20+Ванзеват!I20+Полноват!I20</f>
        <v>2795000</v>
      </c>
      <c r="J20" s="26">
        <f>'КОСШИ '!J20+Ванзеват!J20+Полноват!J20</f>
        <v>2795000</v>
      </c>
      <c r="K20" s="26">
        <f>'КОСШИ '!K20+Ванзеват!K20+Полноват!K20</f>
        <v>2795000</v>
      </c>
    </row>
    <row r="21" spans="1:11" ht="25.5">
      <c r="A21" s="27" t="s">
        <v>5</v>
      </c>
      <c r="B21" s="16"/>
      <c r="C21" s="16"/>
      <c r="D21" s="24"/>
      <c r="E21" s="24"/>
      <c r="F21" s="24"/>
      <c r="G21" s="24"/>
      <c r="H21" s="25">
        <v>213</v>
      </c>
      <c r="I21" s="22"/>
      <c r="J21" s="22"/>
      <c r="K21" s="22"/>
    </row>
    <row r="22" spans="1:11" ht="16.5" customHeight="1">
      <c r="A22" s="18" t="s">
        <v>6</v>
      </c>
      <c r="B22" s="19"/>
      <c r="C22" s="19"/>
      <c r="D22" s="20"/>
      <c r="E22" s="20"/>
      <c r="F22" s="20"/>
      <c r="G22" s="20" t="s">
        <v>57</v>
      </c>
      <c r="H22" s="21">
        <v>220</v>
      </c>
      <c r="I22" s="22">
        <f>SUM(I23:I28)</f>
        <v>15567000</v>
      </c>
      <c r="J22" s="22">
        <f>SUM(J23:J28)</f>
        <v>16651200</v>
      </c>
      <c r="K22" s="22">
        <f>SUM(K23:K28)</f>
        <v>17325300</v>
      </c>
    </row>
    <row r="23" spans="1:11" ht="16.5" customHeight="1">
      <c r="A23" s="27" t="s">
        <v>7</v>
      </c>
      <c r="B23" s="16"/>
      <c r="C23" s="16"/>
      <c r="D23" s="24"/>
      <c r="E23" s="24"/>
      <c r="F23" s="24"/>
      <c r="G23" s="24" t="s">
        <v>52</v>
      </c>
      <c r="H23" s="25">
        <v>221</v>
      </c>
      <c r="I23" s="26">
        <f>'КОСШИ '!I23+Ванзеват!I23+Полноват!I23</f>
        <v>111000</v>
      </c>
      <c r="J23" s="26">
        <f>'КОСШИ '!J23+Ванзеват!J23+Полноват!J23</f>
        <v>111000</v>
      </c>
      <c r="K23" s="26">
        <f>'КОСШИ '!K23+Ванзеват!K23+Полноват!K23</f>
        <v>111000</v>
      </c>
    </row>
    <row r="24" spans="1:11" ht="16.5" customHeight="1">
      <c r="A24" s="27" t="s">
        <v>8</v>
      </c>
      <c r="B24" s="16"/>
      <c r="C24" s="16"/>
      <c r="D24" s="24"/>
      <c r="E24" s="24"/>
      <c r="F24" s="24"/>
      <c r="G24" s="24" t="s">
        <v>53</v>
      </c>
      <c r="H24" s="25">
        <v>222</v>
      </c>
      <c r="I24" s="26">
        <f>'КОСШИ '!I24+Ванзеват!I24+Полноват!I24</f>
        <v>310000</v>
      </c>
      <c r="J24" s="26">
        <f>'КОСШИ '!J24+Ванзеват!J24+Полноват!J24</f>
        <v>310000</v>
      </c>
      <c r="K24" s="26">
        <f>'КОСШИ '!K24+Ванзеват!K24+Полноват!K24</f>
        <v>310000</v>
      </c>
    </row>
    <row r="25" spans="1:11" ht="12.75">
      <c r="A25" s="27" t="s">
        <v>9</v>
      </c>
      <c r="B25" s="16"/>
      <c r="C25" s="16"/>
      <c r="D25" s="24"/>
      <c r="E25" s="24"/>
      <c r="F25" s="24"/>
      <c r="G25" s="24" t="s">
        <v>53</v>
      </c>
      <c r="H25" s="25">
        <v>223</v>
      </c>
      <c r="I25" s="26">
        <f>'КОСШИ '!I25+Ванзеват!I25+Полноват!I25</f>
        <v>11431000</v>
      </c>
      <c r="J25" s="26">
        <f>'КОСШИ '!J25+Ванзеват!J25+Полноват!J25</f>
        <v>12482600</v>
      </c>
      <c r="K25" s="26">
        <f>'КОСШИ '!K25+Ванзеват!K25+Полноват!K25</f>
        <v>13122600</v>
      </c>
    </row>
    <row r="26" spans="1:11" ht="25.5">
      <c r="A26" s="27" t="s">
        <v>10</v>
      </c>
      <c r="B26" s="16"/>
      <c r="C26" s="16"/>
      <c r="D26" s="24"/>
      <c r="E26" s="24"/>
      <c r="F26" s="24"/>
      <c r="G26" s="24" t="s">
        <v>53</v>
      </c>
      <c r="H26" s="25">
        <v>224</v>
      </c>
      <c r="I26" s="26">
        <f>'КОСШИ '!I26+Ванзеват!I26+Полноват!I26</f>
        <v>0</v>
      </c>
      <c r="J26" s="26"/>
      <c r="K26" s="26"/>
    </row>
    <row r="27" spans="1:11" ht="25.5">
      <c r="A27" s="27" t="s">
        <v>11</v>
      </c>
      <c r="B27" s="16"/>
      <c r="C27" s="16"/>
      <c r="D27" s="24"/>
      <c r="E27" s="24"/>
      <c r="F27" s="24"/>
      <c r="G27" s="24" t="s">
        <v>53</v>
      </c>
      <c r="H27" s="25">
        <v>225</v>
      </c>
      <c r="I27" s="26">
        <f>'КОСШИ '!I27+Ванзеват!I27+Полноват!I27</f>
        <v>2134000</v>
      </c>
      <c r="J27" s="26">
        <f>'КОСШИ '!J27+Ванзеват!J27+Полноват!J27</f>
        <v>2166600</v>
      </c>
      <c r="K27" s="26">
        <f>'КОСШИ '!K27+Ванзеват!K27+Полноват!K27</f>
        <v>2200700</v>
      </c>
    </row>
    <row r="28" spans="1:11" ht="12.75">
      <c r="A28" s="27" t="s">
        <v>12</v>
      </c>
      <c r="B28" s="16"/>
      <c r="C28" s="16"/>
      <c r="D28" s="24"/>
      <c r="E28" s="24"/>
      <c r="F28" s="24"/>
      <c r="G28" s="24" t="s">
        <v>53</v>
      </c>
      <c r="H28" s="25">
        <v>226</v>
      </c>
      <c r="I28" s="26">
        <f>'КОСШИ '!I28+Ванзеват!I28+Полноват!I28</f>
        <v>1581000</v>
      </c>
      <c r="J28" s="26">
        <f>'КОСШИ '!J28+Ванзеват!J28+Полноват!J28</f>
        <v>1581000</v>
      </c>
      <c r="K28" s="26">
        <f>'КОСШИ '!K28+Ванзеват!K28+Полноват!K28</f>
        <v>1581000</v>
      </c>
    </row>
    <row r="29" spans="1:11" ht="12.75">
      <c r="A29" s="18" t="s">
        <v>13</v>
      </c>
      <c r="B29" s="19"/>
      <c r="C29" s="19"/>
      <c r="D29" s="20"/>
      <c r="E29" s="20"/>
      <c r="F29" s="20"/>
      <c r="G29" s="20" t="s">
        <v>53</v>
      </c>
      <c r="H29" s="21">
        <v>290</v>
      </c>
      <c r="I29" s="22">
        <f>'КОСШИ '!I29+Ванзеват!I29+Полноват!I29</f>
        <v>29000</v>
      </c>
      <c r="J29" s="22">
        <f>'КОСШИ '!J29+Ванзеват!J29+Полноват!J29</f>
        <v>29000</v>
      </c>
      <c r="K29" s="22">
        <f>'КОСШИ '!K29+Ванзеват!K29+Полноват!K29</f>
        <v>29000</v>
      </c>
    </row>
    <row r="30" spans="1:11" ht="25.5">
      <c r="A30" s="18" t="s">
        <v>54</v>
      </c>
      <c r="B30" s="19"/>
      <c r="C30" s="19"/>
      <c r="D30" s="20"/>
      <c r="E30" s="20"/>
      <c r="F30" s="20"/>
      <c r="G30" s="20" t="s">
        <v>55</v>
      </c>
      <c r="H30" s="21">
        <v>290</v>
      </c>
      <c r="I30" s="22">
        <f>'КОСШИ '!I30+Ванзеват!I30+Полноват!I30</f>
        <v>58000</v>
      </c>
      <c r="J30" s="22">
        <f>'КОСШИ '!J30+Ванзеват!J30+Полноват!J30</f>
        <v>58000</v>
      </c>
      <c r="K30" s="22">
        <f>'КОСШИ '!K30+Ванзеват!K30+Полноват!K30</f>
        <v>58000</v>
      </c>
    </row>
    <row r="31" spans="1:11" ht="25.5">
      <c r="A31" s="18" t="s">
        <v>14</v>
      </c>
      <c r="B31" s="19"/>
      <c r="C31" s="19"/>
      <c r="D31" s="20"/>
      <c r="E31" s="20"/>
      <c r="F31" s="20"/>
      <c r="G31" s="20" t="s">
        <v>57</v>
      </c>
      <c r="H31" s="21">
        <v>300</v>
      </c>
      <c r="I31" s="22">
        <f>SUM(I32:I33)</f>
        <v>5904000</v>
      </c>
      <c r="J31" s="22">
        <f>SUM(J32:J33)</f>
        <v>5904000</v>
      </c>
      <c r="K31" s="22">
        <f>SUM(K32:K33)</f>
        <v>5904000</v>
      </c>
    </row>
    <row r="32" spans="1:11" ht="25.5">
      <c r="A32" s="27" t="s">
        <v>15</v>
      </c>
      <c r="B32" s="16"/>
      <c r="C32" s="16"/>
      <c r="D32" s="24"/>
      <c r="E32" s="24"/>
      <c r="F32" s="24"/>
      <c r="G32" s="24" t="s">
        <v>53</v>
      </c>
      <c r="H32" s="25">
        <v>310</v>
      </c>
      <c r="I32" s="26">
        <f>'КОСШИ '!I32+Ванзеват!I32+Полноват!I32</f>
        <v>66000</v>
      </c>
      <c r="J32" s="26">
        <f>'КОСШИ '!J32+Ванзеват!J32+Полноват!J32</f>
        <v>66000</v>
      </c>
      <c r="K32" s="26">
        <f>'КОСШИ '!K32+Ванзеват!K32+Полноват!K32</f>
        <v>66000</v>
      </c>
    </row>
    <row r="33" spans="1:11" ht="25.5">
      <c r="A33" s="27" t="s">
        <v>16</v>
      </c>
      <c r="B33" s="16"/>
      <c r="C33" s="16"/>
      <c r="D33" s="24"/>
      <c r="E33" s="24"/>
      <c r="F33" s="24"/>
      <c r="G33" s="24" t="s">
        <v>53</v>
      </c>
      <c r="H33" s="25">
        <v>340</v>
      </c>
      <c r="I33" s="26">
        <f>'КОСШИ '!I33+Ванзеват!I33+Полноват!I33</f>
        <v>5838000</v>
      </c>
      <c r="J33" s="26">
        <f>'КОСШИ '!J33+Ванзеват!J33+Полноват!J33</f>
        <v>5838000</v>
      </c>
      <c r="K33" s="26">
        <f>'КОСШИ '!K33+Ванзеват!K33+Полноват!K33</f>
        <v>5838000</v>
      </c>
    </row>
    <row r="34" spans="1:11" ht="12.75">
      <c r="A34" s="18" t="s">
        <v>17</v>
      </c>
      <c r="B34" s="19"/>
      <c r="C34" s="19"/>
      <c r="D34" s="20"/>
      <c r="E34" s="20"/>
      <c r="F34" s="20"/>
      <c r="G34" s="20"/>
      <c r="H34" s="21">
        <v>0</v>
      </c>
      <c r="I34" s="22">
        <f>I18+I22+I29+I30+I31</f>
        <v>24353000</v>
      </c>
      <c r="J34" s="22">
        <f>J18+J22+J29+J30+J31</f>
        <v>25437200</v>
      </c>
      <c r="K34" s="22">
        <f>K18+K22+K29+K30+K31</f>
        <v>26111300</v>
      </c>
    </row>
    <row r="35" spans="1:11" ht="12.75">
      <c r="A35" s="6"/>
      <c r="B35" s="8"/>
      <c r="C35" s="8"/>
      <c r="D35" s="9"/>
      <c r="E35" s="9"/>
      <c r="F35" s="9"/>
      <c r="G35" s="9"/>
      <c r="H35" s="7"/>
      <c r="I35" s="8"/>
      <c r="J35" s="8"/>
      <c r="K35" s="8"/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2.75">
      <c r="A38" s="29" t="s">
        <v>31</v>
      </c>
      <c r="B38" s="30"/>
      <c r="C38" s="30"/>
      <c r="D38" s="30"/>
      <c r="E38" s="31"/>
      <c r="F38" s="31"/>
      <c r="G38" s="31"/>
      <c r="H38" s="66" t="s">
        <v>48</v>
      </c>
      <c r="I38" s="66"/>
    </row>
    <row r="39" spans="5:11" ht="12.75">
      <c r="E39" s="11"/>
      <c r="F39" s="28"/>
      <c r="G39" s="28"/>
      <c r="H39" s="28"/>
      <c r="I39" s="28"/>
      <c r="J39" s="28"/>
      <c r="K39" s="28"/>
    </row>
  </sheetData>
  <sheetProtection/>
  <mergeCells count="23">
    <mergeCell ref="B13:H13"/>
    <mergeCell ref="I14:I16"/>
    <mergeCell ref="J14:J16"/>
    <mergeCell ref="I7:K7"/>
    <mergeCell ref="C14:C16"/>
    <mergeCell ref="H14:H16"/>
    <mergeCell ref="A13:A16"/>
    <mergeCell ref="G14:G16"/>
    <mergeCell ref="A11:K11"/>
    <mergeCell ref="I13:K13"/>
    <mergeCell ref="D14:D16"/>
    <mergeCell ref="J12:K12"/>
    <mergeCell ref="K14:K16"/>
    <mergeCell ref="H38:I38"/>
    <mergeCell ref="B14:B16"/>
    <mergeCell ref="E14:E16"/>
    <mergeCell ref="F14:F16"/>
    <mergeCell ref="J2:K2"/>
    <mergeCell ref="J3:K3"/>
    <mergeCell ref="A8:K8"/>
    <mergeCell ref="A9:K9"/>
    <mergeCell ref="A10:K10"/>
    <mergeCell ref="I5:K5"/>
  </mergeCells>
  <printOptions/>
  <pageMargins left="0.19" right="0.19" top="0.22" bottom="0.25" header="0.21" footer="0.21"/>
  <pageSetup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K39"/>
  <sheetViews>
    <sheetView view="pageBreakPreview" zoomScaleSheetLayoutView="100" zoomScalePageLayoutView="0" workbookViewId="0" topLeftCell="A16">
      <selection activeCell="A10" sqref="A10:K10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25390625" style="10" customWidth="1"/>
    <col min="9" max="9" width="13.75390625" style="10" customWidth="1"/>
    <col min="10" max="10" width="12.75390625" style="10" customWidth="1"/>
    <col min="11" max="11" width="13.00390625" style="10" customWidth="1"/>
    <col min="12" max="16384" width="9.125" style="10" customWidth="1"/>
  </cols>
  <sheetData>
    <row r="1" spans="5:11" ht="17.25" customHeight="1">
      <c r="E1" s="11"/>
      <c r="F1" s="28"/>
      <c r="G1" s="28"/>
      <c r="H1" s="28"/>
      <c r="I1" s="28"/>
      <c r="J1" s="28"/>
      <c r="K1" s="28"/>
    </row>
    <row r="2" spans="5:11" ht="17.25" customHeight="1">
      <c r="E2" s="11"/>
      <c r="F2" s="28"/>
      <c r="G2" s="28"/>
      <c r="H2" s="28"/>
      <c r="I2" s="28"/>
      <c r="J2" s="66" t="s">
        <v>59</v>
      </c>
      <c r="K2" s="66"/>
    </row>
    <row r="3" spans="5:11" ht="21" customHeight="1">
      <c r="E3" s="11"/>
      <c r="F3" s="28"/>
      <c r="G3" s="28"/>
      <c r="H3" s="28"/>
      <c r="I3" s="28"/>
      <c r="J3" s="66" t="s">
        <v>30</v>
      </c>
      <c r="K3" s="66"/>
    </row>
    <row r="4" spans="5:11" ht="17.25" customHeight="1">
      <c r="E4" s="11"/>
      <c r="F4" s="28"/>
      <c r="G4" s="28"/>
      <c r="H4" s="28"/>
      <c r="I4" s="28"/>
      <c r="J4" s="13"/>
      <c r="K4" s="13"/>
    </row>
    <row r="5" spans="5:11" ht="17.25" customHeight="1">
      <c r="E5" s="11"/>
      <c r="F5" s="28"/>
      <c r="G5" s="28"/>
      <c r="H5" s="28"/>
      <c r="I5" s="66" t="s">
        <v>35</v>
      </c>
      <c r="J5" s="83"/>
      <c r="K5" s="83"/>
    </row>
    <row r="6" spans="5:11" ht="17.25" customHeight="1">
      <c r="E6" s="11"/>
      <c r="F6" s="28"/>
      <c r="G6" s="28"/>
      <c r="H6" s="28"/>
      <c r="I6" s="28"/>
      <c r="J6" s="14"/>
      <c r="K6" s="14"/>
    </row>
    <row r="7" spans="5:11" ht="17.25" customHeight="1">
      <c r="E7" s="11"/>
      <c r="F7" s="28"/>
      <c r="G7" s="28"/>
      <c r="H7" s="28"/>
      <c r="I7" s="66" t="s">
        <v>43</v>
      </c>
      <c r="J7" s="83"/>
      <c r="K7" s="83"/>
    </row>
    <row r="8" spans="1:11" ht="15.75">
      <c r="A8" s="67" t="s">
        <v>18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 customHeight="1">
      <c r="A9" s="80" t="s">
        <v>67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21" customHeight="1">
      <c r="A10" s="69" t="s">
        <v>62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2.75" customHeight="1">
      <c r="A11" s="50" t="s">
        <v>19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0:11" ht="12" customHeight="1">
      <c r="J12" s="84" t="s">
        <v>32</v>
      </c>
      <c r="K12" s="84"/>
    </row>
    <row r="13" spans="1:11" ht="18.75" customHeight="1">
      <c r="A13" s="55" t="s">
        <v>20</v>
      </c>
      <c r="B13" s="63" t="s">
        <v>21</v>
      </c>
      <c r="C13" s="64"/>
      <c r="D13" s="64"/>
      <c r="E13" s="64"/>
      <c r="F13" s="64"/>
      <c r="G13" s="64"/>
      <c r="H13" s="65"/>
      <c r="I13" s="63" t="s">
        <v>22</v>
      </c>
      <c r="J13" s="64"/>
      <c r="K13" s="65"/>
    </row>
    <row r="14" spans="1:11" ht="43.5" customHeight="1">
      <c r="A14" s="56"/>
      <c r="B14" s="55" t="s">
        <v>33</v>
      </c>
      <c r="C14" s="58" t="s">
        <v>44</v>
      </c>
      <c r="D14" s="55" t="s">
        <v>23</v>
      </c>
      <c r="E14" s="55" t="s">
        <v>24</v>
      </c>
      <c r="F14" s="55" t="s">
        <v>25</v>
      </c>
      <c r="G14" s="55" t="s">
        <v>26</v>
      </c>
      <c r="H14" s="55" t="s">
        <v>27</v>
      </c>
      <c r="I14" s="70" t="s">
        <v>28</v>
      </c>
      <c r="J14" s="61" t="s">
        <v>56</v>
      </c>
      <c r="K14" s="61" t="s">
        <v>61</v>
      </c>
    </row>
    <row r="15" spans="1:11" ht="15" customHeight="1">
      <c r="A15" s="56"/>
      <c r="B15" s="56"/>
      <c r="C15" s="59"/>
      <c r="D15" s="56"/>
      <c r="E15" s="56"/>
      <c r="F15" s="56"/>
      <c r="G15" s="56"/>
      <c r="H15" s="56"/>
      <c r="I15" s="71"/>
      <c r="J15" s="61"/>
      <c r="K15" s="61"/>
    </row>
    <row r="16" spans="1:11" ht="48.75" customHeight="1">
      <c r="A16" s="57"/>
      <c r="B16" s="57"/>
      <c r="C16" s="60"/>
      <c r="D16" s="57"/>
      <c r="E16" s="57"/>
      <c r="F16" s="57"/>
      <c r="G16" s="57"/>
      <c r="H16" s="57"/>
      <c r="I16" s="72"/>
      <c r="J16" s="62"/>
      <c r="K16" s="62"/>
    </row>
    <row r="17" spans="1:11" ht="11.25" customHeight="1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17">
        <v>9</v>
      </c>
      <c r="J17" s="15">
        <v>14</v>
      </c>
      <c r="K17" s="15">
        <v>15</v>
      </c>
    </row>
    <row r="18" spans="1:11" ht="25.5" customHeight="1">
      <c r="A18" s="18" t="s">
        <v>2</v>
      </c>
      <c r="B18" s="20" t="s">
        <v>34</v>
      </c>
      <c r="C18" s="20" t="s">
        <v>45</v>
      </c>
      <c r="D18" s="20" t="s">
        <v>1</v>
      </c>
      <c r="E18" s="20" t="s">
        <v>0</v>
      </c>
      <c r="F18" s="20" t="s">
        <v>29</v>
      </c>
      <c r="G18" s="20" t="s">
        <v>49</v>
      </c>
      <c r="H18" s="21">
        <v>210</v>
      </c>
      <c r="I18" s="22">
        <f>'свод БУ'!I18+'свод АУ'!I18+'СВОД казенные'!I18</f>
        <v>12298000</v>
      </c>
      <c r="J18" s="22">
        <f>'свод БУ'!J18+'свод АУ'!J18+'СВОД казенные'!J18</f>
        <v>12298000</v>
      </c>
      <c r="K18" s="22">
        <f>'свод БУ'!K18+'свод АУ'!K18+'СВОД казенные'!K18</f>
        <v>12298000</v>
      </c>
    </row>
    <row r="19" spans="1:11" ht="16.5" customHeight="1">
      <c r="A19" s="23" t="s">
        <v>3</v>
      </c>
      <c r="B19" s="16"/>
      <c r="C19" s="16"/>
      <c r="D19" s="24"/>
      <c r="E19" s="24"/>
      <c r="F19" s="24"/>
      <c r="G19" s="24"/>
      <c r="H19" s="25">
        <v>211</v>
      </c>
      <c r="I19" s="22">
        <f>'свод БУ'!I19+'свод АУ'!I19+'СВОД казенные'!I19</f>
        <v>0</v>
      </c>
      <c r="J19" s="22">
        <f>'свод БУ'!J19+'свод АУ'!J19+'СВОД казенные'!J19</f>
        <v>0</v>
      </c>
      <c r="K19" s="22">
        <f>'свод БУ'!K19+'свод АУ'!K19+'СВОД казенные'!K19</f>
        <v>0</v>
      </c>
    </row>
    <row r="20" spans="1:11" ht="16.5" customHeight="1">
      <c r="A20" s="27" t="s">
        <v>4</v>
      </c>
      <c r="B20" s="16"/>
      <c r="C20" s="16"/>
      <c r="D20" s="24"/>
      <c r="E20" s="24"/>
      <c r="F20" s="24"/>
      <c r="G20" s="24"/>
      <c r="H20" s="25">
        <v>212</v>
      </c>
      <c r="I20" s="26">
        <f>'свод БУ'!I20+'свод АУ'!I20+'СВОД казенные'!I20</f>
        <v>12298000</v>
      </c>
      <c r="J20" s="26">
        <f>'свод БУ'!J20+'свод АУ'!J20+'СВОД казенные'!J20</f>
        <v>12298000</v>
      </c>
      <c r="K20" s="26">
        <f>'свод БУ'!K20+'свод АУ'!K20+'СВОД казенные'!K20</f>
        <v>12298000</v>
      </c>
    </row>
    <row r="21" spans="1:11" ht="25.5">
      <c r="A21" s="27" t="s">
        <v>5</v>
      </c>
      <c r="B21" s="16"/>
      <c r="C21" s="16"/>
      <c r="D21" s="24"/>
      <c r="E21" s="24"/>
      <c r="F21" s="24"/>
      <c r="G21" s="24"/>
      <c r="H21" s="25">
        <v>213</v>
      </c>
      <c r="I21" s="22">
        <f>'свод БУ'!I21+'свод АУ'!I21+'СВОД казенные'!I21</f>
        <v>0</v>
      </c>
      <c r="J21" s="22">
        <f>'свод БУ'!J21+'свод АУ'!J21+'СВОД казенные'!J21</f>
        <v>0</v>
      </c>
      <c r="K21" s="22">
        <f>'свод БУ'!K21+'свод АУ'!K21+'СВОД казенные'!K21</f>
        <v>0</v>
      </c>
    </row>
    <row r="22" spans="1:11" ht="16.5" customHeight="1">
      <c r="A22" s="18" t="s">
        <v>6</v>
      </c>
      <c r="B22" s="19"/>
      <c r="C22" s="19"/>
      <c r="D22" s="20"/>
      <c r="E22" s="20"/>
      <c r="F22" s="20"/>
      <c r="G22" s="20"/>
      <c r="H22" s="21">
        <v>220</v>
      </c>
      <c r="I22" s="22">
        <f>'свод БУ'!I22+'свод АУ'!I22+'СВОД казенные'!I22</f>
        <v>41563136</v>
      </c>
      <c r="J22" s="22">
        <f>'свод БУ'!J22+'свод АУ'!J22+'СВОД казенные'!J22</f>
        <v>43805736</v>
      </c>
      <c r="K22" s="22">
        <f>'свод БУ'!K22+'свод АУ'!K22+'СВОД казенные'!K22</f>
        <v>45232636</v>
      </c>
    </row>
    <row r="23" spans="1:11" ht="16.5" customHeight="1">
      <c r="A23" s="27" t="s">
        <v>7</v>
      </c>
      <c r="B23" s="16"/>
      <c r="C23" s="16"/>
      <c r="D23" s="24"/>
      <c r="E23" s="24"/>
      <c r="F23" s="24"/>
      <c r="G23" s="24"/>
      <c r="H23" s="25">
        <v>221</v>
      </c>
      <c r="I23" s="22">
        <f>'свод БУ'!I23+'свод АУ'!I23+'СВОД казенные'!I23</f>
        <v>482000</v>
      </c>
      <c r="J23" s="22">
        <f>'свод БУ'!J23+'свод АУ'!J23+'СВОД казенные'!J23</f>
        <v>482000</v>
      </c>
      <c r="K23" s="22">
        <f>'свод БУ'!K23+'свод АУ'!K23+'СВОД казенные'!K23</f>
        <v>482000</v>
      </c>
    </row>
    <row r="24" spans="1:11" ht="16.5" customHeight="1">
      <c r="A24" s="27" t="s">
        <v>8</v>
      </c>
      <c r="B24" s="16"/>
      <c r="C24" s="16"/>
      <c r="D24" s="24"/>
      <c r="E24" s="24"/>
      <c r="F24" s="24"/>
      <c r="G24" s="24"/>
      <c r="H24" s="25">
        <v>222</v>
      </c>
      <c r="I24" s="22">
        <f>'свод БУ'!I24+'свод АУ'!I24+'СВОД казенные'!I24</f>
        <v>4930136</v>
      </c>
      <c r="J24" s="22">
        <f>'свод БУ'!J24+'свод АУ'!J24+'СВОД казенные'!J24</f>
        <v>4930136</v>
      </c>
      <c r="K24" s="22">
        <f>'свод БУ'!K24+'свод АУ'!K24+'СВОД казенные'!K24</f>
        <v>4930136</v>
      </c>
    </row>
    <row r="25" spans="1:11" ht="12.75">
      <c r="A25" s="27" t="s">
        <v>9</v>
      </c>
      <c r="B25" s="16"/>
      <c r="C25" s="16"/>
      <c r="D25" s="24"/>
      <c r="E25" s="24"/>
      <c r="F25" s="24"/>
      <c r="G25" s="24"/>
      <c r="H25" s="25">
        <v>223</v>
      </c>
      <c r="I25" s="22">
        <f>'свод БУ'!I25+'свод АУ'!I25+'СВОД казенные'!I25</f>
        <v>23054000</v>
      </c>
      <c r="J25" s="22">
        <f>'свод БУ'!J25+'свод АУ'!J25+'СВОД казенные'!J25</f>
        <v>25116100</v>
      </c>
      <c r="K25" s="22">
        <f>'свод БУ'!K25+'свод АУ'!K25+'СВОД казенные'!K25</f>
        <v>26383500</v>
      </c>
    </row>
    <row r="26" spans="1:11" ht="25.5">
      <c r="A26" s="27" t="s">
        <v>10</v>
      </c>
      <c r="B26" s="16"/>
      <c r="C26" s="16"/>
      <c r="D26" s="24"/>
      <c r="E26" s="24"/>
      <c r="F26" s="24"/>
      <c r="G26" s="24"/>
      <c r="H26" s="25">
        <v>224</v>
      </c>
      <c r="I26" s="22">
        <f>'свод БУ'!I26+'свод АУ'!I26+'СВОД казенные'!I26</f>
        <v>0</v>
      </c>
      <c r="J26" s="22">
        <f>'свод БУ'!J26+'свод АУ'!J26+'СВОД казенные'!J26</f>
        <v>0</v>
      </c>
      <c r="K26" s="22">
        <f>'свод БУ'!K26+'свод АУ'!K26+'СВОД казенные'!K26</f>
        <v>0</v>
      </c>
    </row>
    <row r="27" spans="1:11" ht="25.5">
      <c r="A27" s="27" t="s">
        <v>11</v>
      </c>
      <c r="B27" s="16"/>
      <c r="C27" s="16"/>
      <c r="D27" s="24"/>
      <c r="E27" s="24"/>
      <c r="F27" s="24"/>
      <c r="G27" s="24"/>
      <c r="H27" s="25">
        <v>225</v>
      </c>
      <c r="I27" s="22">
        <f>'свод БУ'!I27+'свод АУ'!I27+'СВОД казенные'!I27</f>
        <v>7984000</v>
      </c>
      <c r="J27" s="22">
        <f>'свод БУ'!J27+'свод АУ'!J27+'СВОД казенные'!J27</f>
        <v>8164500</v>
      </c>
      <c r="K27" s="22">
        <f>'свод БУ'!K27+'свод АУ'!K27+'СВОД казенные'!K27</f>
        <v>8324000</v>
      </c>
    </row>
    <row r="28" spans="1:11" ht="12.75">
      <c r="A28" s="27" t="s">
        <v>12</v>
      </c>
      <c r="B28" s="16"/>
      <c r="C28" s="16"/>
      <c r="D28" s="24"/>
      <c r="E28" s="24"/>
      <c r="F28" s="24"/>
      <c r="G28" s="24"/>
      <c r="H28" s="25">
        <v>226</v>
      </c>
      <c r="I28" s="22">
        <f>'свод БУ'!I28+'свод АУ'!I28+'СВОД казенные'!I28</f>
        <v>5113000</v>
      </c>
      <c r="J28" s="22">
        <f>'свод БУ'!J28+'свод АУ'!J28+'СВОД казенные'!J28</f>
        <v>5113000</v>
      </c>
      <c r="K28" s="22">
        <f>'свод БУ'!K28+'свод АУ'!K28+'СВОД казенные'!K28</f>
        <v>5113000</v>
      </c>
    </row>
    <row r="29" spans="1:11" ht="12.75">
      <c r="A29" s="18" t="s">
        <v>13</v>
      </c>
      <c r="B29" s="19"/>
      <c r="C29" s="19"/>
      <c r="D29" s="20"/>
      <c r="E29" s="20"/>
      <c r="F29" s="20"/>
      <c r="G29" s="20"/>
      <c r="H29" s="21">
        <v>290</v>
      </c>
      <c r="I29" s="22">
        <f>'свод БУ'!I29+'свод АУ'!I29+'СВОД казенные'!I29</f>
        <v>174000</v>
      </c>
      <c r="J29" s="22">
        <f>'свод БУ'!J29+'свод АУ'!J29+'СВОД казенные'!J29</f>
        <v>174000</v>
      </c>
      <c r="K29" s="22">
        <f>'свод БУ'!K29+'свод АУ'!K29+'СВОД казенные'!K29</f>
        <v>174000</v>
      </c>
    </row>
    <row r="30" spans="1:11" ht="25.5">
      <c r="A30" s="18" t="s">
        <v>14</v>
      </c>
      <c r="B30" s="19"/>
      <c r="C30" s="19"/>
      <c r="D30" s="20"/>
      <c r="E30" s="20"/>
      <c r="F30" s="20"/>
      <c r="G30" s="20"/>
      <c r="H30" s="21">
        <v>300</v>
      </c>
      <c r="I30" s="22">
        <f>'свод БУ'!I30+'свод АУ'!I30+'СВОД казенные'!I30</f>
        <v>2747000</v>
      </c>
      <c r="J30" s="22">
        <f>'свод БУ'!J30+'свод АУ'!J30+'СВОД казенные'!J30</f>
        <v>2747000</v>
      </c>
      <c r="K30" s="22">
        <f>'свод БУ'!K30+'свод АУ'!K30+'СВОД казенные'!K30</f>
        <v>2747000</v>
      </c>
    </row>
    <row r="31" spans="1:11" ht="25.5">
      <c r="A31" s="27" t="s">
        <v>15</v>
      </c>
      <c r="B31" s="16"/>
      <c r="C31" s="16"/>
      <c r="D31" s="24"/>
      <c r="E31" s="24"/>
      <c r="F31" s="24"/>
      <c r="G31" s="24"/>
      <c r="H31" s="25">
        <v>310</v>
      </c>
      <c r="I31" s="22">
        <f>'свод БУ'!I31+'свод АУ'!I31+'СВОД казенные'!I31</f>
        <v>5972000</v>
      </c>
      <c r="J31" s="22">
        <f>'свод БУ'!J31+'свод АУ'!J31+'СВОД казенные'!J31</f>
        <v>5972000</v>
      </c>
      <c r="K31" s="22">
        <f>'свод БУ'!K31+'свод АУ'!K31+'СВОД казенные'!K31</f>
        <v>5972000</v>
      </c>
    </row>
    <row r="32" spans="1:11" ht="25.5">
      <c r="A32" s="27" t="s">
        <v>16</v>
      </c>
      <c r="B32" s="16"/>
      <c r="C32" s="16"/>
      <c r="D32" s="24"/>
      <c r="E32" s="24"/>
      <c r="F32" s="24"/>
      <c r="G32" s="24"/>
      <c r="H32" s="25">
        <v>340</v>
      </c>
      <c r="I32" s="22">
        <f>'свод БУ'!I32+'свод АУ'!I32+'СВОД казенные'!I32</f>
        <v>2687000</v>
      </c>
      <c r="J32" s="22">
        <f>'свод БУ'!J32+'свод АУ'!J32+'СВОД казенные'!J32</f>
        <v>2687000</v>
      </c>
      <c r="K32" s="22">
        <f>'свод БУ'!K32+'свод АУ'!K32+'СВОД казенные'!K32</f>
        <v>2687000</v>
      </c>
    </row>
    <row r="33" spans="1:11" ht="12.75">
      <c r="A33" s="18" t="s">
        <v>17</v>
      </c>
      <c r="B33" s="19"/>
      <c r="C33" s="19"/>
      <c r="D33" s="20"/>
      <c r="E33" s="20"/>
      <c r="F33" s="20"/>
      <c r="G33" s="20"/>
      <c r="H33" s="21">
        <v>0</v>
      </c>
      <c r="I33" s="22">
        <f>'свод БУ'!I33+'свод АУ'!I33+'СВОД казенные'!I33</f>
        <v>44171136</v>
      </c>
      <c r="J33" s="22">
        <f>'свод БУ'!J33+'свод АУ'!J33+'СВОД казенные'!J33</f>
        <v>45329536</v>
      </c>
      <c r="K33" s="22">
        <f>'свод БУ'!K33+'свод АУ'!K33+'СВОД казенные'!K33</f>
        <v>46082336</v>
      </c>
    </row>
    <row r="34" spans="1:11" ht="12.75">
      <c r="A34" s="6"/>
      <c r="B34" s="8"/>
      <c r="C34" s="8"/>
      <c r="D34" s="9"/>
      <c r="E34" s="9"/>
      <c r="F34" s="9"/>
      <c r="G34" s="9"/>
      <c r="H34" s="7"/>
      <c r="I34" s="8"/>
      <c r="J34" s="8"/>
      <c r="K34" s="8"/>
    </row>
    <row r="35" spans="1:9" ht="12.7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29" t="s">
        <v>31</v>
      </c>
      <c r="B37" s="30"/>
      <c r="C37" s="30"/>
      <c r="D37" s="30"/>
      <c r="E37" s="31"/>
      <c r="F37" s="31"/>
      <c r="G37" s="31"/>
      <c r="H37" s="66" t="s">
        <v>48</v>
      </c>
      <c r="I37" s="66"/>
    </row>
    <row r="38" spans="5:11" ht="12.75">
      <c r="E38" s="11"/>
      <c r="F38" s="28"/>
      <c r="G38" s="28"/>
      <c r="H38" s="28"/>
      <c r="I38" s="28"/>
      <c r="J38" s="28"/>
      <c r="K38" s="28"/>
    </row>
    <row r="39" spans="5:11" ht="12.75">
      <c r="E39" s="11"/>
      <c r="F39" s="28"/>
      <c r="G39" s="28"/>
      <c r="H39" s="28"/>
      <c r="I39" s="28"/>
      <c r="J39" s="66"/>
      <c r="K39" s="66"/>
    </row>
  </sheetData>
  <sheetProtection/>
  <mergeCells count="24">
    <mergeCell ref="F14:F16"/>
    <mergeCell ref="G14:G16"/>
    <mergeCell ref="H37:I37"/>
    <mergeCell ref="J39:K39"/>
    <mergeCell ref="H14:H16"/>
    <mergeCell ref="J14:J16"/>
    <mergeCell ref="K14:K16"/>
    <mergeCell ref="I14:I16"/>
    <mergeCell ref="A10:K10"/>
    <mergeCell ref="A11:K11"/>
    <mergeCell ref="J12:K12"/>
    <mergeCell ref="A13:A16"/>
    <mergeCell ref="B13:H13"/>
    <mergeCell ref="I13:K13"/>
    <mergeCell ref="B14:B16"/>
    <mergeCell ref="C14:C16"/>
    <mergeCell ref="D14:D16"/>
    <mergeCell ref="E14:E16"/>
    <mergeCell ref="J2:K2"/>
    <mergeCell ref="J3:K3"/>
    <mergeCell ref="I5:K5"/>
    <mergeCell ref="I7:K7"/>
    <mergeCell ref="A8:K8"/>
    <mergeCell ref="A9:K9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K38"/>
  <sheetViews>
    <sheetView zoomScalePageLayoutView="0" workbookViewId="0" topLeftCell="A1">
      <selection activeCell="J14" sqref="J14:K16"/>
    </sheetView>
  </sheetViews>
  <sheetFormatPr defaultColWidth="9.00390625" defaultRowHeight="12.75"/>
  <cols>
    <col min="1" max="1" width="22.875" style="10" customWidth="1"/>
    <col min="2" max="2" width="11.875" style="10" customWidth="1"/>
    <col min="3" max="3" width="17.00390625" style="10" customWidth="1"/>
    <col min="4" max="4" width="8.625" style="10" customWidth="1"/>
    <col min="5" max="5" width="10.875" style="10" customWidth="1"/>
    <col min="6" max="6" width="10.25390625" style="10" customWidth="1"/>
    <col min="7" max="7" width="9.625" style="10" customWidth="1"/>
    <col min="8" max="8" width="15.00390625" style="10" customWidth="1"/>
    <col min="9" max="9" width="14.875" style="10" customWidth="1"/>
    <col min="10" max="10" width="16.875" style="10" customWidth="1"/>
    <col min="11" max="11" width="15.625" style="10" customWidth="1"/>
    <col min="12" max="16384" width="9.125" style="10" customWidth="1"/>
  </cols>
  <sheetData>
    <row r="1" spans="5:11" ht="17.25" customHeight="1">
      <c r="E1" s="11"/>
      <c r="F1" s="49"/>
      <c r="G1" s="49"/>
      <c r="H1" s="49"/>
      <c r="I1" s="49"/>
      <c r="J1" s="49"/>
      <c r="K1" s="49"/>
    </row>
    <row r="2" spans="5:11" ht="17.25" customHeight="1">
      <c r="E2" s="11"/>
      <c r="F2" s="12"/>
      <c r="G2" s="12"/>
      <c r="H2" s="12"/>
      <c r="I2" s="12"/>
      <c r="J2" s="66" t="s">
        <v>59</v>
      </c>
      <c r="K2" s="66"/>
    </row>
    <row r="3" spans="5:11" ht="17.25" customHeight="1">
      <c r="E3" s="11"/>
      <c r="F3" s="12"/>
      <c r="G3" s="12"/>
      <c r="H3" s="12"/>
      <c r="I3" s="66" t="s">
        <v>30</v>
      </c>
      <c r="J3" s="66"/>
      <c r="K3" s="66"/>
    </row>
    <row r="4" spans="5:11" ht="17.25" customHeight="1">
      <c r="E4" s="11"/>
      <c r="F4" s="12"/>
      <c r="G4" s="12"/>
      <c r="H4" s="12"/>
      <c r="I4" s="12"/>
      <c r="J4" s="13"/>
      <c r="K4" s="13"/>
    </row>
    <row r="5" spans="5:11" ht="17.25" customHeight="1">
      <c r="E5" s="11"/>
      <c r="F5" s="12"/>
      <c r="G5" s="12"/>
      <c r="H5" s="12"/>
      <c r="I5" s="66" t="s">
        <v>35</v>
      </c>
      <c r="J5" s="66"/>
      <c r="K5" s="66"/>
    </row>
    <row r="6" spans="5:11" ht="17.25" customHeight="1">
      <c r="E6" s="11"/>
      <c r="F6" s="12"/>
      <c r="G6" s="12"/>
      <c r="H6" s="12"/>
      <c r="I6" s="12"/>
      <c r="J6" s="14"/>
      <c r="K6" s="14"/>
    </row>
    <row r="7" spans="5:11" ht="17.25" customHeight="1">
      <c r="E7" s="11"/>
      <c r="F7" s="12"/>
      <c r="G7" s="12"/>
      <c r="H7" s="12"/>
      <c r="I7" s="66" t="s">
        <v>43</v>
      </c>
      <c r="J7" s="66"/>
      <c r="K7" s="66"/>
    </row>
    <row r="8" spans="1:11" ht="15.75">
      <c r="A8" s="67" t="s">
        <v>18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 customHeight="1">
      <c r="A9" s="73" t="s">
        <v>39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15.75" customHeight="1">
      <c r="A10" s="69" t="s">
        <v>62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2.75" customHeight="1">
      <c r="A11" s="50" t="s">
        <v>19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9:11" ht="12" customHeight="1">
      <c r="I12" s="37"/>
      <c r="J12" s="51" t="s">
        <v>46</v>
      </c>
      <c r="K12" s="51"/>
    </row>
    <row r="13" spans="1:11" ht="18.75" customHeight="1">
      <c r="A13" s="55" t="s">
        <v>20</v>
      </c>
      <c r="B13" s="63" t="s">
        <v>21</v>
      </c>
      <c r="C13" s="64"/>
      <c r="D13" s="64"/>
      <c r="E13" s="64"/>
      <c r="F13" s="64"/>
      <c r="G13" s="64"/>
      <c r="H13" s="65"/>
      <c r="I13" s="52" t="s">
        <v>22</v>
      </c>
      <c r="J13" s="53"/>
      <c r="K13" s="54"/>
    </row>
    <row r="14" spans="1:11" ht="13.5" customHeight="1">
      <c r="A14" s="56"/>
      <c r="B14" s="55" t="s">
        <v>33</v>
      </c>
      <c r="C14" s="58" t="s">
        <v>44</v>
      </c>
      <c r="D14" s="55" t="s">
        <v>23</v>
      </c>
      <c r="E14" s="55" t="s">
        <v>47</v>
      </c>
      <c r="F14" s="55" t="s">
        <v>25</v>
      </c>
      <c r="G14" s="55" t="s">
        <v>26</v>
      </c>
      <c r="H14" s="55" t="s">
        <v>27</v>
      </c>
      <c r="I14" s="70" t="s">
        <v>28</v>
      </c>
      <c r="J14" s="61" t="s">
        <v>56</v>
      </c>
      <c r="K14" s="61" t="s">
        <v>61</v>
      </c>
    </row>
    <row r="15" spans="1:11" ht="11.25" customHeight="1">
      <c r="A15" s="56"/>
      <c r="B15" s="56"/>
      <c r="C15" s="59"/>
      <c r="D15" s="56"/>
      <c r="E15" s="56"/>
      <c r="F15" s="56"/>
      <c r="G15" s="56"/>
      <c r="H15" s="56"/>
      <c r="I15" s="71"/>
      <c r="J15" s="61"/>
      <c r="K15" s="61"/>
    </row>
    <row r="16" spans="1:11" ht="54.75" customHeight="1">
      <c r="A16" s="57"/>
      <c r="B16" s="57"/>
      <c r="C16" s="60"/>
      <c r="D16" s="57"/>
      <c r="E16" s="57"/>
      <c r="F16" s="57"/>
      <c r="G16" s="57"/>
      <c r="H16" s="57"/>
      <c r="I16" s="72"/>
      <c r="J16" s="62"/>
      <c r="K16" s="62"/>
    </row>
    <row r="17" spans="1:11" ht="11.25" customHeight="1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8">
        <v>9</v>
      </c>
      <c r="J17" s="34">
        <v>10</v>
      </c>
      <c r="K17" s="36">
        <v>11</v>
      </c>
    </row>
    <row r="18" spans="1:11" ht="25.5" customHeight="1">
      <c r="A18" s="18" t="s">
        <v>2</v>
      </c>
      <c r="B18" s="20" t="s">
        <v>60</v>
      </c>
      <c r="C18" s="20" t="s">
        <v>45</v>
      </c>
      <c r="D18" s="20" t="s">
        <v>1</v>
      </c>
      <c r="E18" s="20" t="s">
        <v>0</v>
      </c>
      <c r="F18" s="20" t="s">
        <v>29</v>
      </c>
      <c r="G18" s="20" t="s">
        <v>63</v>
      </c>
      <c r="H18" s="21">
        <v>241</v>
      </c>
      <c r="I18" s="22">
        <f>SUM(I19:I21)</f>
        <v>958000</v>
      </c>
      <c r="J18" s="22">
        <f>SUM(J19:J21)</f>
        <v>958000</v>
      </c>
      <c r="K18" s="22">
        <f>SUM(K19:K21)</f>
        <v>958000</v>
      </c>
    </row>
    <row r="19" spans="1:11" ht="16.5" customHeight="1">
      <c r="A19" s="23" t="s">
        <v>3</v>
      </c>
      <c r="B19" s="16"/>
      <c r="C19" s="16"/>
      <c r="D19" s="24"/>
      <c r="E19" s="24"/>
      <c r="F19" s="24"/>
      <c r="G19" s="24"/>
      <c r="H19" s="21"/>
      <c r="I19" s="26"/>
      <c r="J19" s="26"/>
      <c r="K19" s="26"/>
    </row>
    <row r="20" spans="1:11" ht="16.5" customHeight="1">
      <c r="A20" s="27" t="s">
        <v>4</v>
      </c>
      <c r="B20" s="16"/>
      <c r="C20" s="16"/>
      <c r="D20" s="24"/>
      <c r="E20" s="24"/>
      <c r="F20" s="24"/>
      <c r="G20" s="24" t="s">
        <v>63</v>
      </c>
      <c r="H20" s="25">
        <v>241</v>
      </c>
      <c r="I20" s="26">
        <v>958000</v>
      </c>
      <c r="J20" s="26">
        <v>958000</v>
      </c>
      <c r="K20" s="26">
        <v>958000</v>
      </c>
    </row>
    <row r="21" spans="1:11" ht="25.5">
      <c r="A21" s="27" t="s">
        <v>5</v>
      </c>
      <c r="B21" s="16"/>
      <c r="C21" s="16"/>
      <c r="D21" s="24"/>
      <c r="E21" s="24"/>
      <c r="F21" s="24"/>
      <c r="G21" s="24"/>
      <c r="H21" s="21"/>
      <c r="I21" s="26"/>
      <c r="J21" s="26"/>
      <c r="K21" s="26"/>
    </row>
    <row r="22" spans="1:11" ht="16.5" customHeight="1">
      <c r="A22" s="18" t="s">
        <v>6</v>
      </c>
      <c r="B22" s="19"/>
      <c r="C22" s="19"/>
      <c r="D22" s="20"/>
      <c r="E22" s="20"/>
      <c r="F22" s="20"/>
      <c r="G22" s="20" t="s">
        <v>63</v>
      </c>
      <c r="H22" s="21">
        <v>241</v>
      </c>
      <c r="I22" s="22">
        <f>SUM(I23:I28)</f>
        <v>1805000</v>
      </c>
      <c r="J22" s="22">
        <f>SUM(J23:J28)</f>
        <v>1895100</v>
      </c>
      <c r="K22" s="22">
        <f>SUM(K23:K28)</f>
        <v>1928400</v>
      </c>
    </row>
    <row r="23" spans="1:11" ht="16.5" customHeight="1">
      <c r="A23" s="27" t="s">
        <v>7</v>
      </c>
      <c r="B23" s="16"/>
      <c r="C23" s="16"/>
      <c r="D23" s="24"/>
      <c r="E23" s="24"/>
      <c r="F23" s="24"/>
      <c r="G23" s="24" t="s">
        <v>63</v>
      </c>
      <c r="H23" s="25">
        <v>241</v>
      </c>
      <c r="I23" s="26">
        <v>27000</v>
      </c>
      <c r="J23" s="26">
        <v>27000</v>
      </c>
      <c r="K23" s="26">
        <v>27000</v>
      </c>
    </row>
    <row r="24" spans="1:11" ht="16.5" customHeight="1">
      <c r="A24" s="27" t="s">
        <v>8</v>
      </c>
      <c r="B24" s="16"/>
      <c r="C24" s="16"/>
      <c r="D24" s="24"/>
      <c r="E24" s="24"/>
      <c r="F24" s="24"/>
      <c r="G24" s="24" t="s">
        <v>63</v>
      </c>
      <c r="H24" s="25">
        <v>241</v>
      </c>
      <c r="I24" s="26">
        <v>62000</v>
      </c>
      <c r="J24" s="26">
        <v>62000</v>
      </c>
      <c r="K24" s="26">
        <v>62000</v>
      </c>
    </row>
    <row r="25" spans="1:11" ht="12.75">
      <c r="A25" s="27" t="s">
        <v>9</v>
      </c>
      <c r="B25" s="16"/>
      <c r="C25" s="16"/>
      <c r="D25" s="24"/>
      <c r="E25" s="24"/>
      <c r="F25" s="24"/>
      <c r="G25" s="24" t="s">
        <v>63</v>
      </c>
      <c r="H25" s="25">
        <v>241</v>
      </c>
      <c r="I25" s="26">
        <v>601000</v>
      </c>
      <c r="J25" s="26">
        <v>662500</v>
      </c>
      <c r="K25" s="26">
        <v>695600</v>
      </c>
    </row>
    <row r="26" spans="1:11" ht="25.5">
      <c r="A26" s="27" t="s">
        <v>10</v>
      </c>
      <c r="B26" s="16"/>
      <c r="C26" s="16"/>
      <c r="D26" s="24"/>
      <c r="E26" s="24"/>
      <c r="F26" s="24"/>
      <c r="G26" s="24" t="s">
        <v>63</v>
      </c>
      <c r="H26" s="25">
        <v>241</v>
      </c>
      <c r="I26" s="26"/>
      <c r="J26" s="26"/>
      <c r="K26" s="26"/>
    </row>
    <row r="27" spans="1:11" ht="25.5">
      <c r="A27" s="27" t="s">
        <v>11</v>
      </c>
      <c r="B27" s="16"/>
      <c r="C27" s="16"/>
      <c r="D27" s="24"/>
      <c r="E27" s="24"/>
      <c r="F27" s="24"/>
      <c r="G27" s="24" t="s">
        <v>63</v>
      </c>
      <c r="H27" s="25">
        <v>241</v>
      </c>
      <c r="I27" s="26">
        <v>745000</v>
      </c>
      <c r="J27" s="26">
        <v>773600</v>
      </c>
      <c r="K27" s="26">
        <v>773800</v>
      </c>
    </row>
    <row r="28" spans="1:11" ht="12.75">
      <c r="A28" s="27" t="s">
        <v>12</v>
      </c>
      <c r="B28" s="16"/>
      <c r="C28" s="16"/>
      <c r="D28" s="24"/>
      <c r="E28" s="24"/>
      <c r="F28" s="24"/>
      <c r="G28" s="24" t="s">
        <v>63</v>
      </c>
      <c r="H28" s="25">
        <v>241</v>
      </c>
      <c r="I28" s="26">
        <v>370000</v>
      </c>
      <c r="J28" s="26">
        <v>370000</v>
      </c>
      <c r="K28" s="26">
        <v>370000</v>
      </c>
    </row>
    <row r="29" spans="1:11" ht="12.75">
      <c r="A29" s="18" t="s">
        <v>13</v>
      </c>
      <c r="B29" s="19"/>
      <c r="C29" s="19"/>
      <c r="D29" s="20"/>
      <c r="E29" s="20"/>
      <c r="F29" s="20"/>
      <c r="G29" s="20" t="s">
        <v>63</v>
      </c>
      <c r="H29" s="21">
        <v>241</v>
      </c>
      <c r="I29" s="22">
        <v>30000</v>
      </c>
      <c r="J29" s="22">
        <v>30000</v>
      </c>
      <c r="K29" s="22">
        <v>30000</v>
      </c>
    </row>
    <row r="30" spans="1:11" ht="25.5">
      <c r="A30" s="18" t="s">
        <v>14</v>
      </c>
      <c r="B30" s="19"/>
      <c r="C30" s="19"/>
      <c r="D30" s="20"/>
      <c r="E30" s="20"/>
      <c r="F30" s="20"/>
      <c r="G30" s="20" t="s">
        <v>63</v>
      </c>
      <c r="H30" s="21">
        <v>241</v>
      </c>
      <c r="I30" s="22">
        <f>I31+I32</f>
        <v>216000</v>
      </c>
      <c r="J30" s="22">
        <f>J31+J32</f>
        <v>216000</v>
      </c>
      <c r="K30" s="22">
        <f>K31+K32</f>
        <v>216000</v>
      </c>
    </row>
    <row r="31" spans="1:11" ht="25.5">
      <c r="A31" s="27" t="s">
        <v>15</v>
      </c>
      <c r="B31" s="16"/>
      <c r="C31" s="16"/>
      <c r="D31" s="24"/>
      <c r="E31" s="24"/>
      <c r="F31" s="24"/>
      <c r="G31" s="24" t="s">
        <v>63</v>
      </c>
      <c r="H31" s="25">
        <v>241</v>
      </c>
      <c r="I31" s="26">
        <v>6000</v>
      </c>
      <c r="J31" s="26">
        <v>6000</v>
      </c>
      <c r="K31" s="26">
        <v>6000</v>
      </c>
    </row>
    <row r="32" spans="1:11" ht="25.5">
      <c r="A32" s="27" t="s">
        <v>16</v>
      </c>
      <c r="B32" s="16"/>
      <c r="C32" s="16"/>
      <c r="D32" s="24"/>
      <c r="E32" s="24"/>
      <c r="F32" s="24"/>
      <c r="G32" s="24" t="s">
        <v>63</v>
      </c>
      <c r="H32" s="25">
        <v>241</v>
      </c>
      <c r="I32" s="26">
        <v>210000</v>
      </c>
      <c r="J32" s="26">
        <v>210000</v>
      </c>
      <c r="K32" s="26">
        <v>210000</v>
      </c>
    </row>
    <row r="33" spans="1:11" ht="12.75">
      <c r="A33" s="18" t="s">
        <v>17</v>
      </c>
      <c r="B33" s="19"/>
      <c r="C33" s="19"/>
      <c r="D33" s="20"/>
      <c r="E33" s="20"/>
      <c r="F33" s="20"/>
      <c r="G33" s="20"/>
      <c r="H33" s="21">
        <v>0</v>
      </c>
      <c r="I33" s="22">
        <f>I30+I29+I22+I18</f>
        <v>3009000</v>
      </c>
      <c r="J33" s="22">
        <f>J30+J29+J22+J18</f>
        <v>3099100</v>
      </c>
      <c r="K33" s="22">
        <f>K30+K29+K22+K18</f>
        <v>3132400</v>
      </c>
    </row>
    <row r="34" spans="1:11" ht="12.75">
      <c r="A34" s="1"/>
      <c r="B34" s="2"/>
      <c r="C34" s="2"/>
      <c r="D34" s="3"/>
      <c r="E34" s="3"/>
      <c r="F34" s="3"/>
      <c r="G34" s="3"/>
      <c r="H34" s="4"/>
      <c r="I34" s="2"/>
      <c r="J34" s="2"/>
      <c r="K34" s="2"/>
    </row>
    <row r="35" spans="1:9" ht="12.7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29" t="s">
        <v>31</v>
      </c>
      <c r="B37" s="30"/>
      <c r="C37" s="30"/>
      <c r="D37" s="30"/>
      <c r="E37" s="31"/>
      <c r="F37" s="31"/>
      <c r="G37" s="31"/>
      <c r="H37" s="66" t="s">
        <v>48</v>
      </c>
      <c r="I37" s="66"/>
    </row>
    <row r="38" spans="1:9" ht="12.75">
      <c r="A38" s="28"/>
      <c r="B38" s="28"/>
      <c r="C38" s="28"/>
      <c r="D38" s="28"/>
      <c r="E38" s="28"/>
      <c r="F38" s="28"/>
      <c r="G38" s="28"/>
      <c r="H38" s="28"/>
      <c r="I38" s="28"/>
    </row>
  </sheetData>
  <sheetProtection/>
  <mergeCells count="24">
    <mergeCell ref="I5:K5"/>
    <mergeCell ref="I7:K7"/>
    <mergeCell ref="F1:K1"/>
    <mergeCell ref="J2:K2"/>
    <mergeCell ref="I3:K3"/>
    <mergeCell ref="C14:C16"/>
    <mergeCell ref="B13:H13"/>
    <mergeCell ref="B14:B16"/>
    <mergeCell ref="I14:I16"/>
    <mergeCell ref="I13:K13"/>
    <mergeCell ref="D14:D16"/>
    <mergeCell ref="E14:E16"/>
    <mergeCell ref="F14:F16"/>
    <mergeCell ref="G14:G16"/>
    <mergeCell ref="H37:I37"/>
    <mergeCell ref="A8:K8"/>
    <mergeCell ref="A9:K9"/>
    <mergeCell ref="A10:K10"/>
    <mergeCell ref="H14:H16"/>
    <mergeCell ref="J14:J16"/>
    <mergeCell ref="K14:K16"/>
    <mergeCell ref="A13:A16"/>
    <mergeCell ref="A11:K11"/>
    <mergeCell ref="J12:K12"/>
  </mergeCells>
  <printOptions/>
  <pageMargins left="0.17" right="0.21" top="0.25" bottom="0.25" header="0.21" footer="0.2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K38"/>
  <sheetViews>
    <sheetView zoomScalePageLayoutView="0" workbookViewId="0" topLeftCell="B4">
      <selection activeCell="J14" sqref="J14:K16"/>
    </sheetView>
  </sheetViews>
  <sheetFormatPr defaultColWidth="9.00390625" defaultRowHeight="12.75"/>
  <cols>
    <col min="1" max="1" width="22.875" style="10" customWidth="1"/>
    <col min="2" max="2" width="11.875" style="10" customWidth="1"/>
    <col min="3" max="3" width="18.125" style="10" customWidth="1"/>
    <col min="4" max="4" width="8.625" style="10" customWidth="1"/>
    <col min="5" max="5" width="11.875" style="10" customWidth="1"/>
    <col min="6" max="6" width="10.25390625" style="10" customWidth="1"/>
    <col min="7" max="7" width="9.625" style="10" customWidth="1"/>
    <col min="8" max="8" width="15.00390625" style="10" customWidth="1"/>
    <col min="9" max="9" width="15.625" style="10" customWidth="1"/>
    <col min="10" max="10" width="15.25390625" style="10" customWidth="1"/>
    <col min="11" max="11" width="15.125" style="10" customWidth="1"/>
    <col min="12" max="16384" width="9.125" style="10" customWidth="1"/>
  </cols>
  <sheetData>
    <row r="1" spans="5:11" ht="17.25" customHeight="1">
      <c r="E1" s="11"/>
      <c r="F1" s="49"/>
      <c r="G1" s="49"/>
      <c r="H1" s="49"/>
      <c r="I1" s="49"/>
      <c r="J1" s="49"/>
      <c r="K1" s="49"/>
    </row>
    <row r="2" spans="5:11" ht="17.25" customHeight="1">
      <c r="E2" s="11"/>
      <c r="F2" s="12"/>
      <c r="G2" s="12"/>
      <c r="H2" s="12"/>
      <c r="I2" s="12"/>
      <c r="J2" s="66" t="s">
        <v>59</v>
      </c>
      <c r="K2" s="66"/>
    </row>
    <row r="3" spans="5:11" ht="17.25" customHeight="1">
      <c r="E3" s="11"/>
      <c r="F3" s="12"/>
      <c r="G3" s="12"/>
      <c r="H3" s="12"/>
      <c r="I3" s="66" t="s">
        <v>30</v>
      </c>
      <c r="J3" s="66"/>
      <c r="K3" s="66"/>
    </row>
    <row r="4" spans="5:11" ht="17.25" customHeight="1">
      <c r="E4" s="11"/>
      <c r="F4" s="12"/>
      <c r="G4" s="12"/>
      <c r="H4" s="12"/>
      <c r="I4" s="12"/>
      <c r="J4" s="13"/>
      <c r="K4" s="13"/>
    </row>
    <row r="5" spans="5:11" ht="17.25" customHeight="1">
      <c r="E5" s="11"/>
      <c r="F5" s="12"/>
      <c r="G5" s="12"/>
      <c r="H5" s="12"/>
      <c r="I5" s="66" t="s">
        <v>35</v>
      </c>
      <c r="J5" s="66"/>
      <c r="K5" s="66"/>
    </row>
    <row r="6" spans="5:11" ht="17.25" customHeight="1">
      <c r="E6" s="11"/>
      <c r="F6" s="12"/>
      <c r="G6" s="12"/>
      <c r="H6" s="12"/>
      <c r="I6" s="12"/>
      <c r="J6" s="14"/>
      <c r="K6" s="14"/>
    </row>
    <row r="7" spans="5:11" ht="17.25" customHeight="1">
      <c r="E7" s="11"/>
      <c r="F7" s="12"/>
      <c r="G7" s="12"/>
      <c r="H7" s="12"/>
      <c r="I7" s="66" t="s">
        <v>43</v>
      </c>
      <c r="J7" s="66"/>
      <c r="K7" s="66"/>
    </row>
    <row r="8" spans="1:11" ht="15.75">
      <c r="A8" s="67" t="s">
        <v>18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 customHeight="1">
      <c r="A9" s="74" t="s">
        <v>38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15" customHeight="1">
      <c r="A10" s="69" t="s">
        <v>62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2.75" customHeight="1">
      <c r="A11" s="50" t="s">
        <v>19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9:11" ht="12" customHeight="1">
      <c r="I12" s="37"/>
      <c r="J12" s="51" t="s">
        <v>46</v>
      </c>
      <c r="K12" s="51"/>
    </row>
    <row r="13" spans="1:11" ht="18.75" customHeight="1">
      <c r="A13" s="55" t="s">
        <v>20</v>
      </c>
      <c r="B13" s="63" t="s">
        <v>21</v>
      </c>
      <c r="C13" s="64"/>
      <c r="D13" s="64"/>
      <c r="E13" s="64"/>
      <c r="F13" s="64"/>
      <c r="G13" s="64"/>
      <c r="H13" s="65"/>
      <c r="I13" s="52" t="s">
        <v>22</v>
      </c>
      <c r="J13" s="53"/>
      <c r="K13" s="54"/>
    </row>
    <row r="14" spans="1:11" ht="13.5" customHeight="1">
      <c r="A14" s="56"/>
      <c r="B14" s="55" t="s">
        <v>33</v>
      </c>
      <c r="C14" s="58" t="s">
        <v>44</v>
      </c>
      <c r="D14" s="55" t="s">
        <v>23</v>
      </c>
      <c r="E14" s="55" t="s">
        <v>47</v>
      </c>
      <c r="F14" s="55" t="s">
        <v>25</v>
      </c>
      <c r="G14" s="55" t="s">
        <v>26</v>
      </c>
      <c r="H14" s="55" t="s">
        <v>27</v>
      </c>
      <c r="I14" s="70" t="s">
        <v>28</v>
      </c>
      <c r="J14" s="61" t="s">
        <v>56</v>
      </c>
      <c r="K14" s="61" t="s">
        <v>61</v>
      </c>
    </row>
    <row r="15" spans="1:11" ht="11.25" customHeight="1">
      <c r="A15" s="56"/>
      <c r="B15" s="56"/>
      <c r="C15" s="59"/>
      <c r="D15" s="56"/>
      <c r="E15" s="56"/>
      <c r="F15" s="56"/>
      <c r="G15" s="56"/>
      <c r="H15" s="56"/>
      <c r="I15" s="71"/>
      <c r="J15" s="61"/>
      <c r="K15" s="61"/>
    </row>
    <row r="16" spans="1:11" ht="55.5" customHeight="1">
      <c r="A16" s="57"/>
      <c r="B16" s="57"/>
      <c r="C16" s="60"/>
      <c r="D16" s="57"/>
      <c r="E16" s="57"/>
      <c r="F16" s="57"/>
      <c r="G16" s="57"/>
      <c r="H16" s="57"/>
      <c r="I16" s="72"/>
      <c r="J16" s="62"/>
      <c r="K16" s="62"/>
    </row>
    <row r="17" spans="1:11" ht="11.25" customHeight="1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8">
        <v>9</v>
      </c>
      <c r="J17" s="34">
        <v>10</v>
      </c>
      <c r="K17" s="36">
        <v>11</v>
      </c>
    </row>
    <row r="18" spans="1:11" ht="25.5" customHeight="1">
      <c r="A18" s="18" t="s">
        <v>2</v>
      </c>
      <c r="B18" s="20" t="s">
        <v>60</v>
      </c>
      <c r="C18" s="20" t="s">
        <v>45</v>
      </c>
      <c r="D18" s="20" t="s">
        <v>1</v>
      </c>
      <c r="E18" s="20" t="s">
        <v>0</v>
      </c>
      <c r="F18" s="20" t="s">
        <v>29</v>
      </c>
      <c r="G18" s="20" t="s">
        <v>49</v>
      </c>
      <c r="H18" s="21">
        <v>241</v>
      </c>
      <c r="I18" s="22">
        <f>SUM(I19:I21)</f>
        <v>586000</v>
      </c>
      <c r="J18" s="22">
        <f>SUM(J19:J21)</f>
        <v>586000</v>
      </c>
      <c r="K18" s="22">
        <f>SUM(K19:K21)</f>
        <v>586000</v>
      </c>
    </row>
    <row r="19" spans="1:11" ht="16.5" customHeight="1">
      <c r="A19" s="23" t="s">
        <v>3</v>
      </c>
      <c r="B19" s="16"/>
      <c r="C19" s="16"/>
      <c r="D19" s="24"/>
      <c r="E19" s="24"/>
      <c r="F19" s="24"/>
      <c r="G19" s="24"/>
      <c r="H19" s="21"/>
      <c r="I19" s="26"/>
      <c r="J19" s="26"/>
      <c r="K19" s="26"/>
    </row>
    <row r="20" spans="1:11" ht="16.5" customHeight="1">
      <c r="A20" s="27" t="s">
        <v>4</v>
      </c>
      <c r="B20" s="16"/>
      <c r="C20" s="16"/>
      <c r="D20" s="24"/>
      <c r="E20" s="24"/>
      <c r="F20" s="24"/>
      <c r="G20" s="24" t="s">
        <v>49</v>
      </c>
      <c r="H20" s="25">
        <v>241</v>
      </c>
      <c r="I20" s="26">
        <v>586000</v>
      </c>
      <c r="J20" s="26">
        <v>586000</v>
      </c>
      <c r="K20" s="26">
        <v>586000</v>
      </c>
    </row>
    <row r="21" spans="1:11" ht="23.25" customHeight="1">
      <c r="A21" s="27" t="s">
        <v>5</v>
      </c>
      <c r="B21" s="16"/>
      <c r="C21" s="16"/>
      <c r="D21" s="24"/>
      <c r="E21" s="24"/>
      <c r="F21" s="24"/>
      <c r="G21" s="24"/>
      <c r="H21" s="21"/>
      <c r="I21" s="26"/>
      <c r="J21" s="26"/>
      <c r="K21" s="26"/>
    </row>
    <row r="22" spans="1:11" ht="16.5" customHeight="1">
      <c r="A22" s="18" t="s">
        <v>6</v>
      </c>
      <c r="B22" s="19"/>
      <c r="C22" s="19"/>
      <c r="D22" s="20"/>
      <c r="E22" s="20"/>
      <c r="F22" s="20"/>
      <c r="G22" s="20" t="s">
        <v>49</v>
      </c>
      <c r="H22" s="21">
        <v>241</v>
      </c>
      <c r="I22" s="22">
        <f>SUM(I23:I28)</f>
        <v>1652000</v>
      </c>
      <c r="J22" s="22">
        <f>SUM(J23:J28)</f>
        <v>1713400</v>
      </c>
      <c r="K22" s="22">
        <f>SUM(K23:K28)</f>
        <v>1741900</v>
      </c>
    </row>
    <row r="23" spans="1:11" ht="16.5" customHeight="1">
      <c r="A23" s="27" t="s">
        <v>7</v>
      </c>
      <c r="B23" s="16"/>
      <c r="C23" s="16"/>
      <c r="D23" s="24"/>
      <c r="E23" s="24"/>
      <c r="F23" s="24"/>
      <c r="G23" s="24" t="s">
        <v>49</v>
      </c>
      <c r="H23" s="25">
        <v>241</v>
      </c>
      <c r="I23" s="26">
        <v>48000</v>
      </c>
      <c r="J23" s="26">
        <v>48000</v>
      </c>
      <c r="K23" s="26">
        <v>48000</v>
      </c>
    </row>
    <row r="24" spans="1:11" ht="16.5" customHeight="1">
      <c r="A24" s="27" t="s">
        <v>8</v>
      </c>
      <c r="B24" s="16"/>
      <c r="C24" s="16"/>
      <c r="D24" s="24"/>
      <c r="E24" s="24"/>
      <c r="F24" s="24"/>
      <c r="G24" s="24" t="s">
        <v>49</v>
      </c>
      <c r="H24" s="25">
        <v>241</v>
      </c>
      <c r="I24" s="26">
        <v>206000</v>
      </c>
      <c r="J24" s="26">
        <v>206000</v>
      </c>
      <c r="K24" s="26">
        <v>206000</v>
      </c>
    </row>
    <row r="25" spans="1:11" ht="12.75">
      <c r="A25" s="27" t="s">
        <v>9</v>
      </c>
      <c r="B25" s="16"/>
      <c r="C25" s="16"/>
      <c r="D25" s="24"/>
      <c r="E25" s="24"/>
      <c r="F25" s="24"/>
      <c r="G25" s="24" t="s">
        <v>49</v>
      </c>
      <c r="H25" s="25">
        <v>241</v>
      </c>
      <c r="I25" s="26">
        <v>602000</v>
      </c>
      <c r="J25" s="26">
        <f>663600-200</f>
        <v>663400</v>
      </c>
      <c r="K25" s="26">
        <f>692100-200</f>
        <v>691900</v>
      </c>
    </row>
    <row r="26" spans="1:11" ht="25.5">
      <c r="A26" s="27" t="s">
        <v>10</v>
      </c>
      <c r="B26" s="16"/>
      <c r="C26" s="16"/>
      <c r="D26" s="24"/>
      <c r="E26" s="24"/>
      <c r="F26" s="24"/>
      <c r="G26" s="24" t="s">
        <v>49</v>
      </c>
      <c r="H26" s="25">
        <v>241</v>
      </c>
      <c r="I26" s="26"/>
      <c r="J26" s="26"/>
      <c r="K26" s="26"/>
    </row>
    <row r="27" spans="1:11" ht="25.5">
      <c r="A27" s="27" t="s">
        <v>11</v>
      </c>
      <c r="B27" s="16"/>
      <c r="C27" s="16"/>
      <c r="D27" s="24"/>
      <c r="E27" s="24"/>
      <c r="F27" s="24"/>
      <c r="G27" s="24" t="s">
        <v>49</v>
      </c>
      <c r="H27" s="25">
        <v>241</v>
      </c>
      <c r="I27" s="26">
        <v>471000</v>
      </c>
      <c r="J27" s="26">
        <v>471000</v>
      </c>
      <c r="K27" s="26">
        <v>471000</v>
      </c>
    </row>
    <row r="28" spans="1:11" ht="12.75">
      <c r="A28" s="27" t="s">
        <v>12</v>
      </c>
      <c r="B28" s="16"/>
      <c r="C28" s="16"/>
      <c r="D28" s="24"/>
      <c r="E28" s="24"/>
      <c r="F28" s="24"/>
      <c r="G28" s="24" t="s">
        <v>49</v>
      </c>
      <c r="H28" s="25">
        <v>241</v>
      </c>
      <c r="I28" s="26">
        <v>325000</v>
      </c>
      <c r="J28" s="26">
        <v>325000</v>
      </c>
      <c r="K28" s="26">
        <v>325000</v>
      </c>
    </row>
    <row r="29" spans="1:11" ht="12.75">
      <c r="A29" s="18" t="s">
        <v>13</v>
      </c>
      <c r="B29" s="19"/>
      <c r="C29" s="19"/>
      <c r="D29" s="20"/>
      <c r="E29" s="20"/>
      <c r="F29" s="20"/>
      <c r="G29" s="20" t="s">
        <v>49</v>
      </c>
      <c r="H29" s="21">
        <v>241</v>
      </c>
      <c r="I29" s="22">
        <v>20000</v>
      </c>
      <c r="J29" s="22">
        <v>20000</v>
      </c>
      <c r="K29" s="22">
        <v>20000</v>
      </c>
    </row>
    <row r="30" spans="1:11" ht="25.5">
      <c r="A30" s="18" t="s">
        <v>14</v>
      </c>
      <c r="B30" s="19"/>
      <c r="C30" s="19"/>
      <c r="D30" s="20"/>
      <c r="E30" s="20"/>
      <c r="F30" s="20"/>
      <c r="G30" s="20" t="s">
        <v>49</v>
      </c>
      <c r="H30" s="21">
        <v>241</v>
      </c>
      <c r="I30" s="22">
        <f>I31+I32</f>
        <v>213000</v>
      </c>
      <c r="J30" s="22">
        <f>J31+J32</f>
        <v>213000</v>
      </c>
      <c r="K30" s="22">
        <f>K31+K32</f>
        <v>213000</v>
      </c>
    </row>
    <row r="31" spans="1:11" ht="25.5">
      <c r="A31" s="27" t="s">
        <v>15</v>
      </c>
      <c r="B31" s="16"/>
      <c r="C31" s="16"/>
      <c r="D31" s="24"/>
      <c r="E31" s="24"/>
      <c r="F31" s="24"/>
      <c r="G31" s="24" t="s">
        <v>49</v>
      </c>
      <c r="H31" s="25">
        <v>241</v>
      </c>
      <c r="I31" s="26">
        <v>5000</v>
      </c>
      <c r="J31" s="26">
        <v>5000</v>
      </c>
      <c r="K31" s="26">
        <v>5000</v>
      </c>
    </row>
    <row r="32" spans="1:11" ht="25.5">
      <c r="A32" s="27" t="s">
        <v>16</v>
      </c>
      <c r="B32" s="16"/>
      <c r="C32" s="16"/>
      <c r="D32" s="24"/>
      <c r="E32" s="24"/>
      <c r="F32" s="24"/>
      <c r="G32" s="24" t="s">
        <v>49</v>
      </c>
      <c r="H32" s="25">
        <v>241</v>
      </c>
      <c r="I32" s="26">
        <v>208000</v>
      </c>
      <c r="J32" s="26">
        <v>208000</v>
      </c>
      <c r="K32" s="26">
        <v>208000</v>
      </c>
    </row>
    <row r="33" spans="1:11" ht="12.75">
      <c r="A33" s="18" t="s">
        <v>17</v>
      </c>
      <c r="B33" s="19"/>
      <c r="C33" s="19"/>
      <c r="D33" s="20"/>
      <c r="E33" s="20"/>
      <c r="F33" s="20"/>
      <c r="G33" s="20"/>
      <c r="H33" s="21">
        <v>0</v>
      </c>
      <c r="I33" s="22">
        <f>I30+I29+I22+I18</f>
        <v>2471000</v>
      </c>
      <c r="J33" s="22">
        <f>J30+J29+J22+J18</f>
        <v>2532400</v>
      </c>
      <c r="K33" s="22">
        <f>K30+K29+K22+K18</f>
        <v>2560900</v>
      </c>
    </row>
    <row r="34" spans="1:11" ht="12.75">
      <c r="A34" s="1"/>
      <c r="B34" s="2"/>
      <c r="C34" s="2"/>
      <c r="D34" s="3"/>
      <c r="E34" s="3"/>
      <c r="F34" s="3"/>
      <c r="G34" s="3"/>
      <c r="H34" s="4"/>
      <c r="I34" s="2"/>
      <c r="J34" s="2"/>
      <c r="K34" s="2"/>
    </row>
    <row r="35" spans="1:9" ht="12.7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29" t="s">
        <v>31</v>
      </c>
      <c r="B37" s="30"/>
      <c r="C37" s="30"/>
      <c r="D37" s="30"/>
      <c r="E37" s="31"/>
      <c r="F37" s="31"/>
      <c r="G37" s="31"/>
      <c r="H37" s="66" t="s">
        <v>48</v>
      </c>
      <c r="I37" s="66"/>
    </row>
    <row r="38" spans="1:9" ht="12.75">
      <c r="A38" s="28"/>
      <c r="B38" s="28"/>
      <c r="C38" s="28"/>
      <c r="D38" s="28"/>
      <c r="E38" s="28"/>
      <c r="F38" s="28"/>
      <c r="G38" s="28"/>
      <c r="H38" s="28"/>
      <c r="I38" s="28"/>
    </row>
  </sheetData>
  <sheetProtection/>
  <mergeCells count="24">
    <mergeCell ref="I7:K7"/>
    <mergeCell ref="I3:K3"/>
    <mergeCell ref="F1:K1"/>
    <mergeCell ref="J2:K2"/>
    <mergeCell ref="I5:K5"/>
    <mergeCell ref="C14:C16"/>
    <mergeCell ref="B13:H13"/>
    <mergeCell ref="B14:B16"/>
    <mergeCell ref="I14:I16"/>
    <mergeCell ref="I13:K13"/>
    <mergeCell ref="D14:D16"/>
    <mergeCell ref="E14:E16"/>
    <mergeCell ref="F14:F16"/>
    <mergeCell ref="G14:G16"/>
    <mergeCell ref="H37:I37"/>
    <mergeCell ref="A8:K8"/>
    <mergeCell ref="A9:K9"/>
    <mergeCell ref="A10:K10"/>
    <mergeCell ref="H14:H16"/>
    <mergeCell ref="J14:J16"/>
    <mergeCell ref="K14:K16"/>
    <mergeCell ref="A13:A16"/>
    <mergeCell ref="A11:K11"/>
    <mergeCell ref="J12:K12"/>
  </mergeCells>
  <printOptions/>
  <pageMargins left="0.17" right="0.21" top="0.25" bottom="0.23" header="0.21" footer="0.21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K38"/>
  <sheetViews>
    <sheetView zoomScalePageLayoutView="0" workbookViewId="0" topLeftCell="C16">
      <selection activeCell="J33" sqref="J33"/>
    </sheetView>
  </sheetViews>
  <sheetFormatPr defaultColWidth="9.00390625" defaultRowHeight="12.75"/>
  <cols>
    <col min="1" max="1" width="22.875" style="10" customWidth="1"/>
    <col min="2" max="2" width="11.875" style="10" customWidth="1"/>
    <col min="3" max="3" width="17.00390625" style="10" customWidth="1"/>
    <col min="4" max="4" width="8.625" style="10" customWidth="1"/>
    <col min="5" max="5" width="10.875" style="10" customWidth="1"/>
    <col min="6" max="6" width="10.25390625" style="10" customWidth="1"/>
    <col min="7" max="7" width="9.625" style="10" customWidth="1"/>
    <col min="8" max="8" width="15.00390625" style="10" customWidth="1"/>
    <col min="9" max="9" width="14.875" style="10" customWidth="1"/>
    <col min="10" max="10" width="16.875" style="10" customWidth="1"/>
    <col min="11" max="11" width="15.625" style="10" customWidth="1"/>
    <col min="12" max="16384" width="9.125" style="10" customWidth="1"/>
  </cols>
  <sheetData>
    <row r="1" spans="5:11" ht="17.25" customHeight="1">
      <c r="E1" s="11"/>
      <c r="F1" s="49"/>
      <c r="G1" s="49"/>
      <c r="H1" s="49"/>
      <c r="I1" s="49"/>
      <c r="J1" s="49"/>
      <c r="K1" s="49"/>
    </row>
    <row r="2" spans="5:11" ht="17.25" customHeight="1">
      <c r="E2" s="11"/>
      <c r="F2" s="12"/>
      <c r="G2" s="12"/>
      <c r="H2" s="12"/>
      <c r="I2" s="12"/>
      <c r="J2" s="66" t="s">
        <v>59</v>
      </c>
      <c r="K2" s="66"/>
    </row>
    <row r="3" spans="5:11" ht="17.25" customHeight="1">
      <c r="E3" s="11"/>
      <c r="F3" s="12"/>
      <c r="G3" s="12"/>
      <c r="H3" s="12"/>
      <c r="I3" s="66" t="s">
        <v>30</v>
      </c>
      <c r="J3" s="66"/>
      <c r="K3" s="66"/>
    </row>
    <row r="4" spans="5:11" ht="17.25" customHeight="1">
      <c r="E4" s="11"/>
      <c r="F4" s="12"/>
      <c r="G4" s="12"/>
      <c r="H4" s="12"/>
      <c r="I4" s="12"/>
      <c r="J4" s="13"/>
      <c r="K4" s="13"/>
    </row>
    <row r="5" spans="5:11" ht="17.25" customHeight="1">
      <c r="E5" s="11"/>
      <c r="F5" s="12"/>
      <c r="G5" s="12"/>
      <c r="H5" s="12"/>
      <c r="I5" s="66" t="s">
        <v>35</v>
      </c>
      <c r="J5" s="66"/>
      <c r="K5" s="66"/>
    </row>
    <row r="6" spans="5:11" ht="17.25" customHeight="1">
      <c r="E6" s="11"/>
      <c r="F6" s="12"/>
      <c r="G6" s="12"/>
      <c r="H6" s="12"/>
      <c r="I6" s="12"/>
      <c r="J6" s="14"/>
      <c r="K6" s="14"/>
    </row>
    <row r="7" spans="5:11" ht="17.25" customHeight="1">
      <c r="E7" s="11"/>
      <c r="F7" s="12"/>
      <c r="G7" s="12"/>
      <c r="H7" s="12"/>
      <c r="I7" s="66" t="s">
        <v>43</v>
      </c>
      <c r="J7" s="66"/>
      <c r="K7" s="66"/>
    </row>
    <row r="8" spans="1:11" ht="15.75">
      <c r="A8" s="67" t="s">
        <v>18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 customHeight="1">
      <c r="A9" s="73" t="s">
        <v>64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15.75" customHeight="1">
      <c r="A10" s="69" t="s">
        <v>62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2.75" customHeight="1">
      <c r="A11" s="50" t="s">
        <v>19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9:11" ht="12" customHeight="1">
      <c r="I12" s="37"/>
      <c r="J12" s="51" t="s">
        <v>46</v>
      </c>
      <c r="K12" s="51"/>
    </row>
    <row r="13" spans="1:11" ht="18.75" customHeight="1">
      <c r="A13" s="55" t="s">
        <v>20</v>
      </c>
      <c r="B13" s="63" t="s">
        <v>21</v>
      </c>
      <c r="C13" s="64"/>
      <c r="D13" s="64"/>
      <c r="E13" s="64"/>
      <c r="F13" s="64"/>
      <c r="G13" s="64"/>
      <c r="H13" s="65"/>
      <c r="I13" s="52" t="s">
        <v>22</v>
      </c>
      <c r="J13" s="53"/>
      <c r="K13" s="54"/>
    </row>
    <row r="14" spans="1:11" ht="13.5" customHeight="1">
      <c r="A14" s="56"/>
      <c r="B14" s="55" t="s">
        <v>33</v>
      </c>
      <c r="C14" s="58" t="s">
        <v>44</v>
      </c>
      <c r="D14" s="55" t="s">
        <v>23</v>
      </c>
      <c r="E14" s="55" t="s">
        <v>47</v>
      </c>
      <c r="F14" s="55" t="s">
        <v>25</v>
      </c>
      <c r="G14" s="55" t="s">
        <v>26</v>
      </c>
      <c r="H14" s="55" t="s">
        <v>27</v>
      </c>
      <c r="I14" s="70" t="s">
        <v>28</v>
      </c>
      <c r="J14" s="61" t="s">
        <v>56</v>
      </c>
      <c r="K14" s="61" t="s">
        <v>61</v>
      </c>
    </row>
    <row r="15" spans="1:11" ht="11.25" customHeight="1">
      <c r="A15" s="56"/>
      <c r="B15" s="56"/>
      <c r="C15" s="59"/>
      <c r="D15" s="56"/>
      <c r="E15" s="56"/>
      <c r="F15" s="56"/>
      <c r="G15" s="56"/>
      <c r="H15" s="56"/>
      <c r="I15" s="71"/>
      <c r="J15" s="61"/>
      <c r="K15" s="61"/>
    </row>
    <row r="16" spans="1:11" ht="54.75" customHeight="1">
      <c r="A16" s="57"/>
      <c r="B16" s="57"/>
      <c r="C16" s="60"/>
      <c r="D16" s="57"/>
      <c r="E16" s="57"/>
      <c r="F16" s="57"/>
      <c r="G16" s="57"/>
      <c r="H16" s="57"/>
      <c r="I16" s="72"/>
      <c r="J16" s="62"/>
      <c r="K16" s="62"/>
    </row>
    <row r="17" spans="1:11" ht="11.25" customHeight="1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8">
        <v>9</v>
      </c>
      <c r="J17" s="34">
        <v>10</v>
      </c>
      <c r="K17" s="36">
        <v>11</v>
      </c>
    </row>
    <row r="18" spans="1:11" ht="25.5" customHeight="1">
      <c r="A18" s="18" t="s">
        <v>2</v>
      </c>
      <c r="B18" s="20" t="s">
        <v>60</v>
      </c>
      <c r="C18" s="20" t="s">
        <v>45</v>
      </c>
      <c r="D18" s="20" t="s">
        <v>1</v>
      </c>
      <c r="E18" s="20" t="s">
        <v>0</v>
      </c>
      <c r="F18" s="20" t="s">
        <v>29</v>
      </c>
      <c r="G18" s="20" t="s">
        <v>49</v>
      </c>
      <c r="H18" s="21">
        <v>241</v>
      </c>
      <c r="I18" s="22">
        <f>Верхнеказымский!I18+сосновка!I18+Лыхма!I18</f>
        <v>2503000</v>
      </c>
      <c r="J18" s="22">
        <f>Верхнеказымский!J18+сосновка!J18+Лыхма!J18</f>
        <v>2503000</v>
      </c>
      <c r="K18" s="22">
        <f>Верхнеказымский!K18+сосновка!K18+Лыхма!K18</f>
        <v>2503000</v>
      </c>
    </row>
    <row r="19" spans="1:11" ht="16.5" customHeight="1">
      <c r="A19" s="23" t="s">
        <v>3</v>
      </c>
      <c r="B19" s="16"/>
      <c r="C19" s="16"/>
      <c r="D19" s="24"/>
      <c r="E19" s="24"/>
      <c r="F19" s="24"/>
      <c r="G19" s="24"/>
      <c r="H19" s="21"/>
      <c r="I19" s="22">
        <f>Верхнеказымский!I19+сосновка!I19+Лыхма!I19</f>
        <v>0</v>
      </c>
      <c r="J19" s="22">
        <f>Верхнеказымский!J19+сосновка!J19+Лыхма!J19</f>
        <v>0</v>
      </c>
      <c r="K19" s="22">
        <f>Верхнеказымский!K19+сосновка!K19+Лыхма!K19</f>
        <v>0</v>
      </c>
    </row>
    <row r="20" spans="1:11" ht="16.5" customHeight="1">
      <c r="A20" s="27" t="s">
        <v>4</v>
      </c>
      <c r="B20" s="16"/>
      <c r="C20" s="16"/>
      <c r="D20" s="24"/>
      <c r="E20" s="24"/>
      <c r="F20" s="24"/>
      <c r="G20" s="24" t="s">
        <v>49</v>
      </c>
      <c r="H20" s="25">
        <v>241</v>
      </c>
      <c r="I20" s="26">
        <f>Верхнеказымский!I20+сосновка!I20+Лыхма!I20</f>
        <v>2503000</v>
      </c>
      <c r="J20" s="26">
        <f>Верхнеказымский!J20+сосновка!J20+Лыхма!J20</f>
        <v>2503000</v>
      </c>
      <c r="K20" s="26">
        <f>Верхнеказымский!K20+сосновка!K20+Лыхма!K20</f>
        <v>2503000</v>
      </c>
    </row>
    <row r="21" spans="1:11" ht="25.5">
      <c r="A21" s="27" t="s">
        <v>5</v>
      </c>
      <c r="B21" s="16"/>
      <c r="C21" s="16"/>
      <c r="D21" s="24"/>
      <c r="E21" s="24"/>
      <c r="F21" s="24"/>
      <c r="G21" s="24"/>
      <c r="H21" s="21"/>
      <c r="I21" s="22">
        <f>Верхнеказымский!I21+сосновка!I21+Лыхма!I21</f>
        <v>0</v>
      </c>
      <c r="J21" s="22">
        <f>Верхнеказымский!J21+сосновка!J21+Лыхма!J21</f>
        <v>0</v>
      </c>
      <c r="K21" s="22">
        <f>Верхнеказымский!K21+сосновка!K21+Лыхма!K21</f>
        <v>0</v>
      </c>
    </row>
    <row r="22" spans="1:11" ht="16.5" customHeight="1">
      <c r="A22" s="18" t="s">
        <v>6</v>
      </c>
      <c r="B22" s="19"/>
      <c r="C22" s="19"/>
      <c r="D22" s="20"/>
      <c r="E22" s="20"/>
      <c r="F22" s="20"/>
      <c r="G22" s="20" t="s">
        <v>49</v>
      </c>
      <c r="H22" s="21">
        <v>241</v>
      </c>
      <c r="I22" s="22">
        <f>Верхнеказымский!I22+сосновка!I22+Лыхма!I22</f>
        <v>5391000</v>
      </c>
      <c r="J22" s="22">
        <f>Верхнеказымский!J22+сосновка!J22+Лыхма!J22</f>
        <v>5623100</v>
      </c>
      <c r="K22" s="22">
        <f>Верхнеказымский!K22+сосновка!K22+Лыхма!K22</f>
        <v>5742400</v>
      </c>
    </row>
    <row r="23" spans="1:11" ht="16.5" customHeight="1">
      <c r="A23" s="27" t="s">
        <v>7</v>
      </c>
      <c r="B23" s="16"/>
      <c r="C23" s="16"/>
      <c r="D23" s="24"/>
      <c r="E23" s="24"/>
      <c r="F23" s="24"/>
      <c r="G23" s="24" t="s">
        <v>49</v>
      </c>
      <c r="H23" s="25">
        <v>241</v>
      </c>
      <c r="I23" s="26">
        <f>Верхнеказымский!I23+сосновка!I23+Лыхма!I23</f>
        <v>106000</v>
      </c>
      <c r="J23" s="26">
        <f>Верхнеказымский!J23+сосновка!J23+Лыхма!J23</f>
        <v>106000</v>
      </c>
      <c r="K23" s="26">
        <f>Верхнеказымский!K23+сосновка!K23+Лыхма!K23</f>
        <v>106000</v>
      </c>
    </row>
    <row r="24" spans="1:11" ht="16.5" customHeight="1">
      <c r="A24" s="27" t="s">
        <v>8</v>
      </c>
      <c r="B24" s="16"/>
      <c r="C24" s="16"/>
      <c r="D24" s="24"/>
      <c r="E24" s="24"/>
      <c r="F24" s="24"/>
      <c r="G24" s="24" t="s">
        <v>49</v>
      </c>
      <c r="H24" s="25">
        <v>241</v>
      </c>
      <c r="I24" s="26">
        <f>Верхнеказымский!I24+сосновка!I24+Лыхма!I24</f>
        <v>367000</v>
      </c>
      <c r="J24" s="26">
        <f>Верхнеказымский!J24+сосновка!J24+Лыхма!J24</f>
        <v>367000</v>
      </c>
      <c r="K24" s="26">
        <f>Верхнеказымский!K24+сосновка!K24+Лыхма!K24</f>
        <v>367000</v>
      </c>
    </row>
    <row r="25" spans="1:11" ht="12.75">
      <c r="A25" s="27" t="s">
        <v>9</v>
      </c>
      <c r="B25" s="16"/>
      <c r="C25" s="16"/>
      <c r="D25" s="24"/>
      <c r="E25" s="24"/>
      <c r="F25" s="24"/>
      <c r="G25" s="24" t="s">
        <v>49</v>
      </c>
      <c r="H25" s="25">
        <v>241</v>
      </c>
      <c r="I25" s="26">
        <f>Верхнеказымский!I25+сосновка!I25+Лыхма!I25</f>
        <v>1742000</v>
      </c>
      <c r="J25" s="26">
        <f>Верхнеказымский!J25+сосновка!J25+Лыхма!J25</f>
        <v>1918900</v>
      </c>
      <c r="K25" s="26">
        <f>Верхнеказымский!K25+сосновка!K25+Лыхма!K25</f>
        <v>2010500</v>
      </c>
    </row>
    <row r="26" spans="1:11" ht="25.5">
      <c r="A26" s="27" t="s">
        <v>10</v>
      </c>
      <c r="B26" s="16"/>
      <c r="C26" s="16"/>
      <c r="D26" s="24"/>
      <c r="E26" s="24"/>
      <c r="F26" s="24"/>
      <c r="G26" s="24" t="s">
        <v>49</v>
      </c>
      <c r="H26" s="25">
        <v>241</v>
      </c>
      <c r="I26" s="26">
        <f>Верхнеказымский!I26+сосновка!I26+Лыхма!I26</f>
        <v>0</v>
      </c>
      <c r="J26" s="26">
        <f>Верхнеказымский!J26+сосновка!J26+Лыхма!J26</f>
        <v>0</v>
      </c>
      <c r="K26" s="26">
        <f>Верхнеказымский!K26+сосновка!K26+Лыхма!K26</f>
        <v>0</v>
      </c>
    </row>
    <row r="27" spans="1:11" ht="25.5">
      <c r="A27" s="27" t="s">
        <v>11</v>
      </c>
      <c r="B27" s="16"/>
      <c r="C27" s="16"/>
      <c r="D27" s="24"/>
      <c r="E27" s="24"/>
      <c r="F27" s="24"/>
      <c r="G27" s="24" t="s">
        <v>49</v>
      </c>
      <c r="H27" s="25">
        <v>241</v>
      </c>
      <c r="I27" s="26">
        <f>Верхнеказымский!I27+сосновка!I27+Лыхма!I27</f>
        <v>1990000</v>
      </c>
      <c r="J27" s="26">
        <f>Верхнеказымский!J27+сосновка!J27+Лыхма!J27</f>
        <v>2045200</v>
      </c>
      <c r="K27" s="26">
        <f>Верхнеказымский!K27+сосновка!K27+Лыхма!K27</f>
        <v>2072900</v>
      </c>
    </row>
    <row r="28" spans="1:11" ht="12.75">
      <c r="A28" s="27" t="s">
        <v>12</v>
      </c>
      <c r="B28" s="16"/>
      <c r="C28" s="16"/>
      <c r="D28" s="24"/>
      <c r="E28" s="24"/>
      <c r="F28" s="24"/>
      <c r="G28" s="24" t="s">
        <v>49</v>
      </c>
      <c r="H28" s="25">
        <v>241</v>
      </c>
      <c r="I28" s="26">
        <f>Верхнеказымский!I28+сосновка!I28+Лыхма!I28</f>
        <v>1186000</v>
      </c>
      <c r="J28" s="26">
        <f>Верхнеказымский!J28+сосновка!J28+Лыхма!J28</f>
        <v>1186000</v>
      </c>
      <c r="K28" s="26">
        <f>Верхнеказымский!K28+сосновка!K28+Лыхма!K28</f>
        <v>1186000</v>
      </c>
    </row>
    <row r="29" spans="1:11" ht="12.75">
      <c r="A29" s="18" t="s">
        <v>13</v>
      </c>
      <c r="B29" s="19"/>
      <c r="C29" s="19"/>
      <c r="D29" s="20"/>
      <c r="E29" s="20"/>
      <c r="F29" s="20"/>
      <c r="G29" s="20" t="s">
        <v>49</v>
      </c>
      <c r="H29" s="21">
        <v>241</v>
      </c>
      <c r="I29" s="22">
        <f>Верхнеказымский!I29+сосновка!I29+Лыхма!I29</f>
        <v>70000</v>
      </c>
      <c r="J29" s="22">
        <f>Верхнеказымский!J29+сосновка!J29+Лыхма!J29</f>
        <v>70000</v>
      </c>
      <c r="K29" s="22">
        <f>Верхнеказымский!K29+сосновка!K29+Лыхма!K29</f>
        <v>70000</v>
      </c>
    </row>
    <row r="30" spans="1:11" ht="25.5">
      <c r="A30" s="18" t="s">
        <v>14</v>
      </c>
      <c r="B30" s="19"/>
      <c r="C30" s="19"/>
      <c r="D30" s="20"/>
      <c r="E30" s="20"/>
      <c r="F30" s="20"/>
      <c r="G30" s="20" t="s">
        <v>49</v>
      </c>
      <c r="H30" s="21">
        <v>241</v>
      </c>
      <c r="I30" s="22">
        <f>Верхнеказымский!I30+сосновка!I30+Лыхма!I30</f>
        <v>655000</v>
      </c>
      <c r="J30" s="22">
        <f>Верхнеказымский!J30+сосновка!J30+Лыхма!J30</f>
        <v>655000</v>
      </c>
      <c r="K30" s="22">
        <f>Верхнеказымский!K30+сосновка!K30+Лыхма!K30</f>
        <v>655000</v>
      </c>
    </row>
    <row r="31" spans="1:11" ht="25.5">
      <c r="A31" s="27" t="s">
        <v>15</v>
      </c>
      <c r="B31" s="16"/>
      <c r="C31" s="16"/>
      <c r="D31" s="24"/>
      <c r="E31" s="24"/>
      <c r="F31" s="24"/>
      <c r="G31" s="24" t="s">
        <v>49</v>
      </c>
      <c r="H31" s="25">
        <v>241</v>
      </c>
      <c r="I31" s="26">
        <f>Верхнеказымский!I31+сосновка!I31+Лыхма!I31</f>
        <v>17000</v>
      </c>
      <c r="J31" s="26">
        <f>Верхнеказымский!J31+сосновка!J31+Лыхма!J31</f>
        <v>17000</v>
      </c>
      <c r="K31" s="26">
        <f>Верхнеказымский!K31+сосновка!K31+Лыхма!K31</f>
        <v>17000</v>
      </c>
    </row>
    <row r="32" spans="1:11" ht="25.5">
      <c r="A32" s="27" t="s">
        <v>16</v>
      </c>
      <c r="B32" s="16"/>
      <c r="C32" s="16"/>
      <c r="D32" s="24"/>
      <c r="E32" s="24"/>
      <c r="F32" s="24"/>
      <c r="G32" s="24" t="s">
        <v>49</v>
      </c>
      <c r="H32" s="25">
        <v>241</v>
      </c>
      <c r="I32" s="26">
        <f>Верхнеказымский!I32+сосновка!I32+Лыхма!I32</f>
        <v>638000</v>
      </c>
      <c r="J32" s="26">
        <f>Верхнеказымский!J32+сосновка!J32+Лыхма!J32</f>
        <v>638000</v>
      </c>
      <c r="K32" s="26">
        <f>Верхнеказымский!K32+сосновка!K32+Лыхма!K32</f>
        <v>638000</v>
      </c>
    </row>
    <row r="33" spans="1:11" ht="12.75">
      <c r="A33" s="18" t="s">
        <v>17</v>
      </c>
      <c r="B33" s="19"/>
      <c r="C33" s="19"/>
      <c r="D33" s="20"/>
      <c r="E33" s="20"/>
      <c r="F33" s="20"/>
      <c r="G33" s="20"/>
      <c r="H33" s="21">
        <v>0</v>
      </c>
      <c r="I33" s="22">
        <f>Верхнеказымский!I33+сосновка!I33+Лыхма!I33</f>
        <v>8619000</v>
      </c>
      <c r="J33" s="22">
        <f>Верхнеказымский!J33+сосновка!J33+Лыхма!J33</f>
        <v>8851100</v>
      </c>
      <c r="K33" s="22">
        <f>Верхнеказымский!K33+сосновка!K33+Лыхма!K33</f>
        <v>8970400</v>
      </c>
    </row>
    <row r="34" spans="1:11" ht="12.75">
      <c r="A34" s="1"/>
      <c r="B34" s="2"/>
      <c r="C34" s="2"/>
      <c r="D34" s="3"/>
      <c r="E34" s="3"/>
      <c r="F34" s="3"/>
      <c r="G34" s="3"/>
      <c r="H34" s="4"/>
      <c r="I34" s="2"/>
      <c r="J34" s="2"/>
      <c r="K34" s="2"/>
    </row>
    <row r="35" spans="1:9" ht="12.7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29" t="s">
        <v>31</v>
      </c>
      <c r="B37" s="30"/>
      <c r="C37" s="30"/>
      <c r="D37" s="30"/>
      <c r="E37" s="31"/>
      <c r="F37" s="31"/>
      <c r="G37" s="31"/>
      <c r="H37" s="66" t="s">
        <v>48</v>
      </c>
      <c r="I37" s="66"/>
    </row>
    <row r="38" spans="1:9" ht="12.75">
      <c r="A38" s="28"/>
      <c r="B38" s="28"/>
      <c r="C38" s="28"/>
      <c r="D38" s="28"/>
      <c r="E38" s="28"/>
      <c r="F38" s="28"/>
      <c r="G38" s="28"/>
      <c r="H38" s="28"/>
      <c r="I38" s="28"/>
    </row>
  </sheetData>
  <sheetProtection/>
  <mergeCells count="24">
    <mergeCell ref="K14:K16"/>
    <mergeCell ref="A13:A16"/>
    <mergeCell ref="A11:K11"/>
    <mergeCell ref="J12:K12"/>
    <mergeCell ref="D14:D16"/>
    <mergeCell ref="E14:E16"/>
    <mergeCell ref="F14:F16"/>
    <mergeCell ref="G14:G16"/>
    <mergeCell ref="H37:I37"/>
    <mergeCell ref="A8:K8"/>
    <mergeCell ref="A9:K9"/>
    <mergeCell ref="A10:K10"/>
    <mergeCell ref="H14:H16"/>
    <mergeCell ref="J14:J16"/>
    <mergeCell ref="I5:K5"/>
    <mergeCell ref="I7:K7"/>
    <mergeCell ref="F1:K1"/>
    <mergeCell ref="J2:K2"/>
    <mergeCell ref="I3:K3"/>
    <mergeCell ref="C14:C16"/>
    <mergeCell ref="B13:H13"/>
    <mergeCell ref="B14:B16"/>
    <mergeCell ref="I14:I16"/>
    <mergeCell ref="I13:K13"/>
  </mergeCells>
  <printOptions/>
  <pageMargins left="0.17" right="0.21" top="0.25" bottom="0.25" header="0.21" footer="0.2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K38"/>
  <sheetViews>
    <sheetView zoomScalePageLayoutView="0" workbookViewId="0" topLeftCell="A13">
      <selection activeCell="J14" sqref="J14:K16"/>
    </sheetView>
  </sheetViews>
  <sheetFormatPr defaultColWidth="9.00390625" defaultRowHeight="12.75"/>
  <cols>
    <col min="1" max="1" width="22.875" style="10" customWidth="1"/>
    <col min="2" max="2" width="11.875" style="10" customWidth="1"/>
    <col min="3" max="3" width="17.00390625" style="10" customWidth="1"/>
    <col min="4" max="4" width="8.625" style="10" customWidth="1"/>
    <col min="5" max="6" width="10.75390625" style="10" customWidth="1"/>
    <col min="7" max="7" width="9.625" style="10" customWidth="1"/>
    <col min="8" max="8" width="15.25390625" style="10" customWidth="1"/>
    <col min="9" max="9" width="14.625" style="46" customWidth="1"/>
    <col min="10" max="10" width="16.375" style="10" customWidth="1"/>
    <col min="11" max="11" width="17.375" style="10" customWidth="1"/>
    <col min="12" max="16384" width="9.125" style="10" customWidth="1"/>
  </cols>
  <sheetData>
    <row r="1" spans="5:11" ht="17.25" customHeight="1">
      <c r="E1" s="11"/>
      <c r="F1" s="49"/>
      <c r="G1" s="49"/>
      <c r="H1" s="49"/>
      <c r="I1" s="49"/>
      <c r="J1" s="49"/>
      <c r="K1" s="49"/>
    </row>
    <row r="2" spans="5:11" ht="17.25" customHeight="1">
      <c r="E2" s="11"/>
      <c r="F2" s="12"/>
      <c r="G2" s="12"/>
      <c r="H2" s="12"/>
      <c r="I2" s="39"/>
      <c r="J2" s="66" t="s">
        <v>59</v>
      </c>
      <c r="K2" s="66"/>
    </row>
    <row r="3" spans="5:11" ht="17.25" customHeight="1">
      <c r="E3" s="11"/>
      <c r="F3" s="12"/>
      <c r="G3" s="12"/>
      <c r="H3" s="12"/>
      <c r="I3" s="39"/>
      <c r="J3" s="66" t="s">
        <v>30</v>
      </c>
      <c r="K3" s="66"/>
    </row>
    <row r="4" spans="5:11" ht="17.25" customHeight="1">
      <c r="E4" s="11"/>
      <c r="F4" s="12"/>
      <c r="G4" s="12"/>
      <c r="H4" s="12"/>
      <c r="I4" s="39"/>
      <c r="J4" s="13"/>
      <c r="K4" s="13"/>
    </row>
    <row r="5" spans="5:11" ht="17.25" customHeight="1">
      <c r="E5" s="11"/>
      <c r="F5" s="12"/>
      <c r="G5" s="12"/>
      <c r="H5" s="12"/>
      <c r="I5" s="66" t="s">
        <v>35</v>
      </c>
      <c r="J5" s="66"/>
      <c r="K5" s="66"/>
    </row>
    <row r="6" spans="5:11" ht="17.25" customHeight="1">
      <c r="E6" s="11"/>
      <c r="F6" s="12"/>
      <c r="G6" s="12"/>
      <c r="H6" s="12"/>
      <c r="I6" s="39"/>
      <c r="J6" s="14"/>
      <c r="K6" s="14"/>
    </row>
    <row r="7" spans="5:11" ht="17.25" customHeight="1">
      <c r="E7" s="11"/>
      <c r="F7" s="12"/>
      <c r="G7" s="12"/>
      <c r="H7" s="12"/>
      <c r="I7" s="66" t="s">
        <v>43</v>
      </c>
      <c r="J7" s="66"/>
      <c r="K7" s="66"/>
    </row>
    <row r="8" spans="1:11" ht="15.75">
      <c r="A8" s="67" t="s">
        <v>18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 customHeight="1">
      <c r="A9" s="78" t="s">
        <v>37</v>
      </c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 ht="15" customHeight="1">
      <c r="A10" s="69" t="s">
        <v>62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2.75" customHeight="1">
      <c r="A11" s="50" t="s">
        <v>19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9:11" ht="12" customHeight="1">
      <c r="I12" s="40"/>
      <c r="J12" s="51" t="s">
        <v>46</v>
      </c>
      <c r="K12" s="51"/>
    </row>
    <row r="13" spans="1:11" ht="18.75" customHeight="1">
      <c r="A13" s="55" t="s">
        <v>20</v>
      </c>
      <c r="B13" s="63" t="s">
        <v>21</v>
      </c>
      <c r="C13" s="64"/>
      <c r="D13" s="64"/>
      <c r="E13" s="64"/>
      <c r="F13" s="64"/>
      <c r="G13" s="64"/>
      <c r="H13" s="65"/>
      <c r="I13" s="52" t="s">
        <v>22</v>
      </c>
      <c r="J13" s="53"/>
      <c r="K13" s="54"/>
    </row>
    <row r="14" spans="1:11" ht="13.5" customHeight="1">
      <c r="A14" s="56"/>
      <c r="B14" s="55" t="s">
        <v>33</v>
      </c>
      <c r="C14" s="58" t="s">
        <v>44</v>
      </c>
      <c r="D14" s="55" t="s">
        <v>23</v>
      </c>
      <c r="E14" s="55" t="s">
        <v>47</v>
      </c>
      <c r="F14" s="55" t="s">
        <v>25</v>
      </c>
      <c r="G14" s="55" t="s">
        <v>26</v>
      </c>
      <c r="H14" s="55" t="s">
        <v>27</v>
      </c>
      <c r="I14" s="75" t="s">
        <v>28</v>
      </c>
      <c r="J14" s="61" t="s">
        <v>56</v>
      </c>
      <c r="K14" s="61" t="s">
        <v>61</v>
      </c>
    </row>
    <row r="15" spans="1:11" ht="11.25" customHeight="1">
      <c r="A15" s="56"/>
      <c r="B15" s="56"/>
      <c r="C15" s="59"/>
      <c r="D15" s="56"/>
      <c r="E15" s="56"/>
      <c r="F15" s="56"/>
      <c r="G15" s="56"/>
      <c r="H15" s="56"/>
      <c r="I15" s="76"/>
      <c r="J15" s="61"/>
      <c r="K15" s="61"/>
    </row>
    <row r="16" spans="1:11" ht="60" customHeight="1">
      <c r="A16" s="57"/>
      <c r="B16" s="57"/>
      <c r="C16" s="60"/>
      <c r="D16" s="57"/>
      <c r="E16" s="57"/>
      <c r="F16" s="57"/>
      <c r="G16" s="57"/>
      <c r="H16" s="57"/>
      <c r="I16" s="77"/>
      <c r="J16" s="62"/>
      <c r="K16" s="62"/>
    </row>
    <row r="17" spans="1:11" ht="11.25" customHeight="1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4">
        <v>10</v>
      </c>
      <c r="K17" s="36">
        <v>11</v>
      </c>
    </row>
    <row r="18" spans="1:11" ht="25.5" customHeight="1">
      <c r="A18" s="18" t="s">
        <v>2</v>
      </c>
      <c r="B18" s="20" t="s">
        <v>60</v>
      </c>
      <c r="C18" s="20" t="s">
        <v>45</v>
      </c>
      <c r="D18" s="20" t="s">
        <v>1</v>
      </c>
      <c r="E18" s="20" t="s">
        <v>0</v>
      </c>
      <c r="F18" s="20" t="s">
        <v>29</v>
      </c>
      <c r="G18" s="20" t="s">
        <v>63</v>
      </c>
      <c r="H18" s="21">
        <v>241</v>
      </c>
      <c r="I18" s="42">
        <f>SUM(I19:I21)</f>
        <v>600000</v>
      </c>
      <c r="J18" s="22">
        <f>SUM(J19:J21)</f>
        <v>600000</v>
      </c>
      <c r="K18" s="22">
        <f>SUM(K19:K21)</f>
        <v>600000</v>
      </c>
    </row>
    <row r="19" spans="1:11" ht="16.5" customHeight="1">
      <c r="A19" s="23" t="s">
        <v>3</v>
      </c>
      <c r="B19" s="16"/>
      <c r="C19" s="16"/>
      <c r="D19" s="24"/>
      <c r="E19" s="24"/>
      <c r="F19" s="24"/>
      <c r="G19" s="24"/>
      <c r="H19" s="21"/>
      <c r="I19" s="43"/>
      <c r="J19" s="26"/>
      <c r="K19" s="26"/>
    </row>
    <row r="20" spans="1:11" ht="16.5" customHeight="1">
      <c r="A20" s="27" t="s">
        <v>4</v>
      </c>
      <c r="B20" s="16"/>
      <c r="C20" s="16"/>
      <c r="D20" s="24"/>
      <c r="E20" s="24"/>
      <c r="F20" s="24"/>
      <c r="G20" s="24" t="s">
        <v>63</v>
      </c>
      <c r="H20" s="25">
        <v>241</v>
      </c>
      <c r="I20" s="43">
        <v>600000</v>
      </c>
      <c r="J20" s="43">
        <v>600000</v>
      </c>
      <c r="K20" s="43">
        <v>600000</v>
      </c>
    </row>
    <row r="21" spans="1:11" ht="25.5">
      <c r="A21" s="27" t="s">
        <v>5</v>
      </c>
      <c r="B21" s="16"/>
      <c r="C21" s="16"/>
      <c r="D21" s="24"/>
      <c r="E21" s="24"/>
      <c r="F21" s="24"/>
      <c r="G21" s="24"/>
      <c r="H21" s="21"/>
      <c r="I21" s="43"/>
      <c r="J21" s="26"/>
      <c r="K21" s="26"/>
    </row>
    <row r="22" spans="1:11" ht="12.75">
      <c r="A22" s="18" t="s">
        <v>6</v>
      </c>
      <c r="B22" s="19"/>
      <c r="C22" s="19"/>
      <c r="D22" s="20"/>
      <c r="E22" s="20"/>
      <c r="F22" s="20"/>
      <c r="G22" s="20" t="s">
        <v>63</v>
      </c>
      <c r="H22" s="21">
        <v>241</v>
      </c>
      <c r="I22" s="42">
        <f>SUM(I23:I28)</f>
        <v>1862000</v>
      </c>
      <c r="J22" s="22">
        <f>SUM(J23:J28)</f>
        <v>1933200</v>
      </c>
      <c r="K22" s="22">
        <f>SUM(K23:K28)</f>
        <v>1989900</v>
      </c>
    </row>
    <row r="23" spans="1:11" ht="12.75">
      <c r="A23" s="27" t="s">
        <v>7</v>
      </c>
      <c r="B23" s="16"/>
      <c r="C23" s="16"/>
      <c r="D23" s="24"/>
      <c r="E23" s="24"/>
      <c r="F23" s="24"/>
      <c r="G23" s="24" t="s">
        <v>63</v>
      </c>
      <c r="H23" s="25">
        <v>241</v>
      </c>
      <c r="I23" s="43">
        <v>49000</v>
      </c>
      <c r="J23" s="43">
        <v>49000</v>
      </c>
      <c r="K23" s="43">
        <v>49000</v>
      </c>
    </row>
    <row r="24" spans="1:11" ht="12.75">
      <c r="A24" s="27" t="s">
        <v>8</v>
      </c>
      <c r="B24" s="16"/>
      <c r="C24" s="16"/>
      <c r="D24" s="24"/>
      <c r="E24" s="24"/>
      <c r="F24" s="24"/>
      <c r="G24" s="24" t="s">
        <v>63</v>
      </c>
      <c r="H24" s="25">
        <v>241</v>
      </c>
      <c r="I24" s="43">
        <v>120000</v>
      </c>
      <c r="J24" s="43">
        <v>120000</v>
      </c>
      <c r="K24" s="43">
        <v>120000</v>
      </c>
    </row>
    <row r="25" spans="1:11" ht="12.75">
      <c r="A25" s="27" t="s">
        <v>9</v>
      </c>
      <c r="B25" s="16"/>
      <c r="C25" s="16"/>
      <c r="D25" s="24"/>
      <c r="E25" s="24"/>
      <c r="F25" s="24"/>
      <c r="G25" s="24" t="s">
        <v>63</v>
      </c>
      <c r="H25" s="25">
        <v>241</v>
      </c>
      <c r="I25" s="43">
        <v>999000</v>
      </c>
      <c r="J25" s="43">
        <v>1066400</v>
      </c>
      <c r="K25" s="43">
        <v>1119700</v>
      </c>
    </row>
    <row r="26" spans="1:11" ht="25.5">
      <c r="A26" s="27" t="s">
        <v>10</v>
      </c>
      <c r="B26" s="16"/>
      <c r="C26" s="16"/>
      <c r="D26" s="24"/>
      <c r="E26" s="24"/>
      <c r="F26" s="24"/>
      <c r="G26" s="24" t="s">
        <v>63</v>
      </c>
      <c r="H26" s="25">
        <v>241</v>
      </c>
      <c r="I26" s="43"/>
      <c r="J26" s="43"/>
      <c r="K26" s="43"/>
    </row>
    <row r="27" spans="1:11" ht="25.5">
      <c r="A27" s="27" t="s">
        <v>11</v>
      </c>
      <c r="B27" s="16"/>
      <c r="C27" s="16"/>
      <c r="D27" s="24"/>
      <c r="E27" s="24"/>
      <c r="F27" s="24"/>
      <c r="G27" s="24" t="s">
        <v>63</v>
      </c>
      <c r="H27" s="25">
        <v>241</v>
      </c>
      <c r="I27" s="43">
        <v>397000</v>
      </c>
      <c r="J27" s="43">
        <v>400800</v>
      </c>
      <c r="K27" s="43">
        <v>404200</v>
      </c>
    </row>
    <row r="28" spans="1:11" ht="12.75">
      <c r="A28" s="27" t="s">
        <v>12</v>
      </c>
      <c r="B28" s="16"/>
      <c r="C28" s="16"/>
      <c r="D28" s="24"/>
      <c r="E28" s="24"/>
      <c r="F28" s="24"/>
      <c r="G28" s="24" t="s">
        <v>63</v>
      </c>
      <c r="H28" s="25">
        <v>241</v>
      </c>
      <c r="I28" s="43">
        <v>297000</v>
      </c>
      <c r="J28" s="43">
        <v>297000</v>
      </c>
      <c r="K28" s="43">
        <v>297000</v>
      </c>
    </row>
    <row r="29" spans="1:11" ht="12.75">
      <c r="A29" s="18" t="s">
        <v>13</v>
      </c>
      <c r="B29" s="19"/>
      <c r="C29" s="19"/>
      <c r="D29" s="20"/>
      <c r="E29" s="20"/>
      <c r="F29" s="20"/>
      <c r="G29" s="20" t="s">
        <v>63</v>
      </c>
      <c r="H29" s="21">
        <v>241</v>
      </c>
      <c r="I29" s="42">
        <v>20000</v>
      </c>
      <c r="J29" s="42">
        <v>20000</v>
      </c>
      <c r="K29" s="42">
        <v>20000</v>
      </c>
    </row>
    <row r="30" spans="1:11" ht="25.5">
      <c r="A30" s="18" t="s">
        <v>14</v>
      </c>
      <c r="B30" s="19"/>
      <c r="C30" s="19"/>
      <c r="D30" s="20"/>
      <c r="E30" s="20"/>
      <c r="F30" s="20"/>
      <c r="G30" s="20" t="s">
        <v>63</v>
      </c>
      <c r="H30" s="21">
        <v>241</v>
      </c>
      <c r="I30" s="42">
        <f>I31+I32</f>
        <v>205000</v>
      </c>
      <c r="J30" s="22">
        <f>J31+J32</f>
        <v>205000</v>
      </c>
      <c r="K30" s="22">
        <f>K31+K32</f>
        <v>205000</v>
      </c>
    </row>
    <row r="31" spans="1:11" ht="25.5">
      <c r="A31" s="27" t="s">
        <v>15</v>
      </c>
      <c r="B31" s="16"/>
      <c r="C31" s="16"/>
      <c r="D31" s="24"/>
      <c r="E31" s="24"/>
      <c r="F31" s="24"/>
      <c r="G31" s="24" t="s">
        <v>63</v>
      </c>
      <c r="H31" s="25">
        <v>241</v>
      </c>
      <c r="I31" s="43">
        <v>5000</v>
      </c>
      <c r="J31" s="43">
        <v>5000</v>
      </c>
      <c r="K31" s="43">
        <v>5000</v>
      </c>
    </row>
    <row r="32" spans="1:11" ht="25.5">
      <c r="A32" s="27" t="s">
        <v>16</v>
      </c>
      <c r="B32" s="16"/>
      <c r="C32" s="16"/>
      <c r="D32" s="24"/>
      <c r="E32" s="24"/>
      <c r="F32" s="24"/>
      <c r="G32" s="24" t="s">
        <v>63</v>
      </c>
      <c r="H32" s="25">
        <v>241</v>
      </c>
      <c r="I32" s="43">
        <v>200000</v>
      </c>
      <c r="J32" s="43">
        <v>200000</v>
      </c>
      <c r="K32" s="43">
        <v>200000</v>
      </c>
    </row>
    <row r="33" spans="1:11" ht="12.75">
      <c r="A33" s="18" t="s">
        <v>17</v>
      </c>
      <c r="B33" s="19"/>
      <c r="C33" s="19"/>
      <c r="D33" s="20"/>
      <c r="E33" s="20"/>
      <c r="F33" s="20"/>
      <c r="G33" s="20"/>
      <c r="H33" s="21">
        <v>0</v>
      </c>
      <c r="I33" s="42">
        <f>I30+I29+I22+I18</f>
        <v>2687000</v>
      </c>
      <c r="J33" s="42">
        <f>J30+J29+J22+J18</f>
        <v>2758200</v>
      </c>
      <c r="K33" s="22">
        <f>K30+K29+K22+K18</f>
        <v>2814900</v>
      </c>
    </row>
    <row r="34" spans="1:11" ht="12.75">
      <c r="A34" s="5"/>
      <c r="B34" s="2"/>
      <c r="C34" s="2"/>
      <c r="D34" s="3"/>
      <c r="E34" s="3"/>
      <c r="F34" s="3"/>
      <c r="G34" s="3"/>
      <c r="H34" s="4"/>
      <c r="I34" s="44"/>
      <c r="J34" s="2"/>
      <c r="K34" s="2"/>
    </row>
    <row r="35" spans="1:9" ht="12.75">
      <c r="A35" s="28"/>
      <c r="B35" s="28"/>
      <c r="C35" s="28"/>
      <c r="D35" s="28"/>
      <c r="E35" s="28"/>
      <c r="F35" s="28"/>
      <c r="G35" s="28"/>
      <c r="H35" s="28"/>
      <c r="I35" s="45"/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45"/>
    </row>
    <row r="37" spans="1:9" ht="12.75">
      <c r="A37" s="29" t="s">
        <v>31</v>
      </c>
      <c r="B37" s="30"/>
      <c r="C37" s="30"/>
      <c r="D37" s="30"/>
      <c r="E37" s="31"/>
      <c r="F37" s="31"/>
      <c r="G37" s="31"/>
      <c r="H37" s="66" t="s">
        <v>50</v>
      </c>
      <c r="I37" s="66"/>
    </row>
    <row r="38" spans="1:9" ht="12.75">
      <c r="A38" s="28"/>
      <c r="B38" s="28"/>
      <c r="C38" s="28"/>
      <c r="D38" s="28"/>
      <c r="E38" s="28"/>
      <c r="F38" s="28"/>
      <c r="G38" s="28"/>
      <c r="H38" s="28"/>
      <c r="I38" s="45"/>
    </row>
  </sheetData>
  <sheetProtection/>
  <mergeCells count="24">
    <mergeCell ref="I5:K5"/>
    <mergeCell ref="I7:K7"/>
    <mergeCell ref="A8:K8"/>
    <mergeCell ref="A9:K9"/>
    <mergeCell ref="J2:K2"/>
    <mergeCell ref="J3:K3"/>
    <mergeCell ref="G14:G16"/>
    <mergeCell ref="B13:H13"/>
    <mergeCell ref="B14:B16"/>
    <mergeCell ref="A10:K10"/>
    <mergeCell ref="I14:I16"/>
    <mergeCell ref="J14:J16"/>
    <mergeCell ref="K14:K16"/>
    <mergeCell ref="C14:C16"/>
    <mergeCell ref="H37:I37"/>
    <mergeCell ref="D14:D16"/>
    <mergeCell ref="E14:E16"/>
    <mergeCell ref="F14:F16"/>
    <mergeCell ref="H14:H16"/>
    <mergeCell ref="F1:K1"/>
    <mergeCell ref="A11:K11"/>
    <mergeCell ref="J12:K12"/>
    <mergeCell ref="I13:K13"/>
    <mergeCell ref="A13:A16"/>
  </mergeCells>
  <printOptions/>
  <pageMargins left="0.17" right="0.21" top="0.27" bottom="0.25" header="0.21" footer="0.2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K41"/>
  <sheetViews>
    <sheetView zoomScaleSheetLayoutView="75" zoomScalePageLayoutView="0" workbookViewId="0" topLeftCell="B10">
      <selection activeCell="K25" sqref="K25"/>
    </sheetView>
  </sheetViews>
  <sheetFormatPr defaultColWidth="9.00390625" defaultRowHeight="12.75"/>
  <cols>
    <col min="1" max="1" width="22.875" style="10" customWidth="1"/>
    <col min="2" max="2" width="11.875" style="10" customWidth="1"/>
    <col min="3" max="3" width="17.25390625" style="10" customWidth="1"/>
    <col min="4" max="4" width="8.625" style="10" customWidth="1"/>
    <col min="5" max="5" width="10.125" style="10" customWidth="1"/>
    <col min="6" max="6" width="10.25390625" style="10" customWidth="1"/>
    <col min="7" max="7" width="9.625" style="10" customWidth="1"/>
    <col min="8" max="8" width="15.625" style="10" customWidth="1"/>
    <col min="9" max="9" width="15.00390625" style="46" customWidth="1"/>
    <col min="10" max="10" width="15.125" style="10" customWidth="1"/>
    <col min="11" max="11" width="16.125" style="10" customWidth="1"/>
    <col min="12" max="16384" width="9.125" style="10" customWidth="1"/>
  </cols>
  <sheetData>
    <row r="1" spans="5:11" ht="17.25" customHeight="1">
      <c r="E1" s="11"/>
      <c r="F1" s="49"/>
      <c r="G1" s="49"/>
      <c r="H1" s="49"/>
      <c r="I1" s="49"/>
      <c r="J1" s="49"/>
      <c r="K1" s="49"/>
    </row>
    <row r="2" spans="5:11" ht="17.25" customHeight="1">
      <c r="E2" s="11"/>
      <c r="F2" s="12"/>
      <c r="G2" s="12"/>
      <c r="H2" s="12"/>
      <c r="I2" s="39"/>
      <c r="J2" s="66" t="s">
        <v>59</v>
      </c>
      <c r="K2" s="66"/>
    </row>
    <row r="3" spans="5:11" ht="17.25" customHeight="1">
      <c r="E3" s="11"/>
      <c r="F3" s="12"/>
      <c r="G3" s="12"/>
      <c r="H3" s="12"/>
      <c r="I3" s="66" t="s">
        <v>30</v>
      </c>
      <c r="J3" s="66"/>
      <c r="K3" s="66"/>
    </row>
    <row r="4" spans="5:11" ht="17.25" customHeight="1">
      <c r="E4" s="11"/>
      <c r="F4" s="12"/>
      <c r="G4" s="12"/>
      <c r="H4" s="12"/>
      <c r="I4" s="39"/>
      <c r="J4" s="13"/>
      <c r="K4" s="13"/>
    </row>
    <row r="5" spans="5:11" ht="17.25" customHeight="1">
      <c r="E5" s="11"/>
      <c r="F5" s="12"/>
      <c r="G5" s="12"/>
      <c r="H5" s="12"/>
      <c r="I5" s="66" t="s">
        <v>35</v>
      </c>
      <c r="J5" s="66"/>
      <c r="K5" s="66"/>
    </row>
    <row r="6" spans="5:11" ht="17.25" customHeight="1">
      <c r="E6" s="11"/>
      <c r="F6" s="12"/>
      <c r="G6" s="12"/>
      <c r="H6" s="12"/>
      <c r="I6" s="39"/>
      <c r="J6" s="14"/>
      <c r="K6" s="14"/>
    </row>
    <row r="7" spans="5:11" ht="17.25" customHeight="1">
      <c r="E7" s="11"/>
      <c r="F7" s="12"/>
      <c r="G7" s="12"/>
      <c r="H7" s="12"/>
      <c r="I7" s="66" t="s">
        <v>43</v>
      </c>
      <c r="J7" s="66"/>
      <c r="K7" s="66"/>
    </row>
    <row r="8" spans="1:11" ht="15.75">
      <c r="A8" s="67" t="s">
        <v>18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 customHeight="1">
      <c r="A9" s="79" t="s">
        <v>69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21" customHeight="1">
      <c r="A10" s="69" t="s">
        <v>62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2.75" customHeight="1">
      <c r="A11" s="50" t="s">
        <v>19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9:11" ht="12" customHeight="1">
      <c r="I12" s="40"/>
      <c r="J12" s="51" t="s">
        <v>46</v>
      </c>
      <c r="K12" s="51"/>
    </row>
    <row r="13" spans="1:11" ht="18.75" customHeight="1">
      <c r="A13" s="55" t="s">
        <v>20</v>
      </c>
      <c r="B13" s="63" t="s">
        <v>21</v>
      </c>
      <c r="C13" s="64"/>
      <c r="D13" s="64"/>
      <c r="E13" s="64"/>
      <c r="F13" s="64"/>
      <c r="G13" s="64"/>
      <c r="H13" s="65"/>
      <c r="I13" s="52" t="s">
        <v>22</v>
      </c>
      <c r="J13" s="53"/>
      <c r="K13" s="54"/>
    </row>
    <row r="14" spans="1:11" ht="13.5" customHeight="1">
      <c r="A14" s="56"/>
      <c r="B14" s="55" t="s">
        <v>33</v>
      </c>
      <c r="C14" s="58" t="s">
        <v>44</v>
      </c>
      <c r="D14" s="55" t="s">
        <v>23</v>
      </c>
      <c r="E14" s="55" t="s">
        <v>47</v>
      </c>
      <c r="F14" s="55" t="s">
        <v>25</v>
      </c>
      <c r="G14" s="55" t="s">
        <v>26</v>
      </c>
      <c r="H14" s="55" t="s">
        <v>27</v>
      </c>
      <c r="I14" s="75" t="s">
        <v>28</v>
      </c>
      <c r="J14" s="61" t="s">
        <v>56</v>
      </c>
      <c r="K14" s="61" t="s">
        <v>61</v>
      </c>
    </row>
    <row r="15" spans="1:11" ht="11.25" customHeight="1">
      <c r="A15" s="56"/>
      <c r="B15" s="56"/>
      <c r="C15" s="59"/>
      <c r="D15" s="56"/>
      <c r="E15" s="56"/>
      <c r="F15" s="56"/>
      <c r="G15" s="56"/>
      <c r="H15" s="56"/>
      <c r="I15" s="76"/>
      <c r="J15" s="61"/>
      <c r="K15" s="61"/>
    </row>
    <row r="16" spans="1:11" ht="58.5" customHeight="1">
      <c r="A16" s="57"/>
      <c r="B16" s="57"/>
      <c r="C16" s="60"/>
      <c r="D16" s="57"/>
      <c r="E16" s="57"/>
      <c r="F16" s="57"/>
      <c r="G16" s="57"/>
      <c r="H16" s="57"/>
      <c r="I16" s="77"/>
      <c r="J16" s="62"/>
      <c r="K16" s="62"/>
    </row>
    <row r="17" spans="1:11" ht="11.25" customHeight="1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41">
        <v>9</v>
      </c>
      <c r="J17" s="34">
        <v>10</v>
      </c>
      <c r="K17" s="36">
        <v>11</v>
      </c>
    </row>
    <row r="18" spans="1:11" ht="25.5" customHeight="1">
      <c r="A18" s="18" t="s">
        <v>2</v>
      </c>
      <c r="B18" s="20" t="s">
        <v>60</v>
      </c>
      <c r="C18" s="20" t="s">
        <v>45</v>
      </c>
      <c r="D18" s="20" t="s">
        <v>1</v>
      </c>
      <c r="E18" s="20" t="s">
        <v>0</v>
      </c>
      <c r="F18" s="20" t="s">
        <v>29</v>
      </c>
      <c r="G18" s="20" t="s">
        <v>63</v>
      </c>
      <c r="H18" s="21">
        <v>241</v>
      </c>
      <c r="I18" s="42">
        <f>I19+I20+I21</f>
        <v>2300000</v>
      </c>
      <c r="J18" s="42">
        <f>J19+J20+J21</f>
        <v>2300000</v>
      </c>
      <c r="K18" s="42">
        <f>K19+K20+K21</f>
        <v>2300000</v>
      </c>
    </row>
    <row r="19" spans="1:11" ht="16.5" customHeight="1">
      <c r="A19" s="23" t="s">
        <v>3</v>
      </c>
      <c r="B19" s="16"/>
      <c r="C19" s="16"/>
      <c r="D19" s="24"/>
      <c r="E19" s="24"/>
      <c r="F19" s="24"/>
      <c r="G19" s="24"/>
      <c r="H19" s="21"/>
      <c r="I19" s="43"/>
      <c r="J19" s="26"/>
      <c r="K19" s="26"/>
    </row>
    <row r="20" spans="1:11" ht="16.5" customHeight="1">
      <c r="A20" s="27" t="s">
        <v>4</v>
      </c>
      <c r="B20" s="16"/>
      <c r="C20" s="16"/>
      <c r="D20" s="24"/>
      <c r="E20" s="24"/>
      <c r="F20" s="24"/>
      <c r="G20" s="24" t="s">
        <v>63</v>
      </c>
      <c r="H20" s="25">
        <v>241</v>
      </c>
      <c r="I20" s="43">
        <v>2300000</v>
      </c>
      <c r="J20" s="43">
        <v>2300000</v>
      </c>
      <c r="K20" s="43">
        <v>2300000</v>
      </c>
    </row>
    <row r="21" spans="1:11" ht="21" customHeight="1">
      <c r="A21" s="27" t="s">
        <v>5</v>
      </c>
      <c r="B21" s="16"/>
      <c r="C21" s="16"/>
      <c r="D21" s="24"/>
      <c r="E21" s="24"/>
      <c r="F21" s="24"/>
      <c r="G21" s="24"/>
      <c r="H21" s="21"/>
      <c r="I21" s="43"/>
      <c r="J21" s="26"/>
      <c r="K21" s="26"/>
    </row>
    <row r="22" spans="1:11" ht="16.5" customHeight="1">
      <c r="A22" s="18" t="s">
        <v>6</v>
      </c>
      <c r="B22" s="19"/>
      <c r="C22" s="19"/>
      <c r="D22" s="20"/>
      <c r="E22" s="20"/>
      <c r="F22" s="20"/>
      <c r="G22" s="20" t="s">
        <v>63</v>
      </c>
      <c r="H22" s="21">
        <v>241</v>
      </c>
      <c r="I22" s="42">
        <f>I23+I24+I25+I27+I28</f>
        <v>8585831</v>
      </c>
      <c r="J22" s="42">
        <f>J23+J24+J25+J27+J28</f>
        <v>8973631</v>
      </c>
      <c r="K22" s="42">
        <f>K23+K24+K25+K27+K28</f>
        <v>9262831</v>
      </c>
    </row>
    <row r="23" spans="1:11" ht="16.5" customHeight="1">
      <c r="A23" s="27" t="s">
        <v>7</v>
      </c>
      <c r="B23" s="16"/>
      <c r="C23" s="16"/>
      <c r="D23" s="24"/>
      <c r="E23" s="24"/>
      <c r="F23" s="24"/>
      <c r="G23" s="24" t="s">
        <v>63</v>
      </c>
      <c r="H23" s="25">
        <v>241</v>
      </c>
      <c r="I23" s="43">
        <v>100000</v>
      </c>
      <c r="J23" s="43">
        <v>100000</v>
      </c>
      <c r="K23" s="43">
        <v>100000</v>
      </c>
    </row>
    <row r="24" spans="1:11" ht="16.5" customHeight="1">
      <c r="A24" s="27" t="s">
        <v>8</v>
      </c>
      <c r="B24" s="16"/>
      <c r="C24" s="16"/>
      <c r="D24" s="24"/>
      <c r="E24" s="24"/>
      <c r="F24" s="24"/>
      <c r="G24" s="24" t="s">
        <v>63</v>
      </c>
      <c r="H24" s="25">
        <v>241</v>
      </c>
      <c r="I24" s="43">
        <f>85000+1345831</f>
        <v>1430831</v>
      </c>
      <c r="J24" s="43">
        <f>85000+1345831</f>
        <v>1430831</v>
      </c>
      <c r="K24" s="43">
        <f>85000+1345831</f>
        <v>1430831</v>
      </c>
    </row>
    <row r="25" spans="1:11" ht="12.75">
      <c r="A25" s="27" t="s">
        <v>9</v>
      </c>
      <c r="B25" s="16"/>
      <c r="C25" s="16"/>
      <c r="D25" s="24"/>
      <c r="E25" s="24"/>
      <c r="F25" s="24"/>
      <c r="G25" s="24" t="s">
        <v>63</v>
      </c>
      <c r="H25" s="25">
        <v>241</v>
      </c>
      <c r="I25" s="43">
        <v>4180000</v>
      </c>
      <c r="J25" s="43">
        <v>4507500</v>
      </c>
      <c r="K25" s="43">
        <v>4732900</v>
      </c>
    </row>
    <row r="26" spans="1:11" ht="25.5">
      <c r="A26" s="27" t="s">
        <v>10</v>
      </c>
      <c r="B26" s="16"/>
      <c r="C26" s="16"/>
      <c r="D26" s="24"/>
      <c r="E26" s="24"/>
      <c r="F26" s="24"/>
      <c r="G26" s="24" t="s">
        <v>63</v>
      </c>
      <c r="H26" s="25">
        <v>241</v>
      </c>
      <c r="I26" s="43"/>
      <c r="J26" s="43"/>
      <c r="K26" s="43"/>
    </row>
    <row r="27" spans="1:11" ht="25.5">
      <c r="A27" s="27" t="s">
        <v>11</v>
      </c>
      <c r="B27" s="16"/>
      <c r="C27" s="16"/>
      <c r="D27" s="24"/>
      <c r="E27" s="24"/>
      <c r="F27" s="24"/>
      <c r="G27" s="24" t="s">
        <v>63</v>
      </c>
      <c r="H27" s="25">
        <v>241</v>
      </c>
      <c r="I27" s="43">
        <v>2030000</v>
      </c>
      <c r="J27" s="43">
        <v>2090300</v>
      </c>
      <c r="K27" s="43">
        <v>2154100</v>
      </c>
    </row>
    <row r="28" spans="1:11" ht="12.75">
      <c r="A28" s="27" t="s">
        <v>12</v>
      </c>
      <c r="B28" s="16"/>
      <c r="C28" s="16"/>
      <c r="D28" s="24"/>
      <c r="E28" s="24"/>
      <c r="F28" s="24"/>
      <c r="G28" s="24" t="s">
        <v>63</v>
      </c>
      <c r="H28" s="25">
        <v>241</v>
      </c>
      <c r="I28" s="43">
        <v>845000</v>
      </c>
      <c r="J28" s="43">
        <v>845000</v>
      </c>
      <c r="K28" s="43">
        <v>845000</v>
      </c>
    </row>
    <row r="29" spans="1:11" ht="12.75">
      <c r="A29" s="18" t="s">
        <v>13</v>
      </c>
      <c r="B29" s="19"/>
      <c r="C29" s="19"/>
      <c r="D29" s="20"/>
      <c r="E29" s="20"/>
      <c r="F29" s="20"/>
      <c r="G29" s="20" t="s">
        <v>63</v>
      </c>
      <c r="H29" s="21">
        <v>241</v>
      </c>
      <c r="I29" s="42">
        <v>15000</v>
      </c>
      <c r="J29" s="42">
        <v>15000</v>
      </c>
      <c r="K29" s="42">
        <v>15000</v>
      </c>
    </row>
    <row r="30" spans="1:11" ht="25.5">
      <c r="A30" s="18" t="s">
        <v>14</v>
      </c>
      <c r="B30" s="19"/>
      <c r="C30" s="19"/>
      <c r="D30" s="20"/>
      <c r="E30" s="20"/>
      <c r="F30" s="20"/>
      <c r="G30" s="20" t="s">
        <v>63</v>
      </c>
      <c r="H30" s="21">
        <v>241</v>
      </c>
      <c r="I30" s="42">
        <f>I31+I32</f>
        <v>804000</v>
      </c>
      <c r="J30" s="22">
        <f>J31+J32</f>
        <v>804000</v>
      </c>
      <c r="K30" s="22">
        <f>K31+K32</f>
        <v>804000</v>
      </c>
    </row>
    <row r="31" spans="1:11" ht="25.5">
      <c r="A31" s="27" t="s">
        <v>15</v>
      </c>
      <c r="B31" s="16"/>
      <c r="C31" s="16"/>
      <c r="D31" s="24"/>
      <c r="E31" s="24"/>
      <c r="F31" s="24"/>
      <c r="G31" s="24" t="s">
        <v>63</v>
      </c>
      <c r="H31" s="25">
        <v>241</v>
      </c>
      <c r="I31" s="43">
        <v>19000</v>
      </c>
      <c r="J31" s="43">
        <v>19000</v>
      </c>
      <c r="K31" s="43">
        <v>19000</v>
      </c>
    </row>
    <row r="32" spans="1:11" ht="25.5">
      <c r="A32" s="27" t="s">
        <v>16</v>
      </c>
      <c r="B32" s="16"/>
      <c r="C32" s="16"/>
      <c r="D32" s="24"/>
      <c r="E32" s="24"/>
      <c r="F32" s="24"/>
      <c r="G32" s="24" t="s">
        <v>63</v>
      </c>
      <c r="H32" s="25">
        <v>241</v>
      </c>
      <c r="I32" s="43">
        <v>785000</v>
      </c>
      <c r="J32" s="43">
        <v>785000</v>
      </c>
      <c r="K32" s="43">
        <v>785000</v>
      </c>
    </row>
    <row r="33" spans="1:11" ht="12.75">
      <c r="A33" s="18" t="s">
        <v>17</v>
      </c>
      <c r="B33" s="19"/>
      <c r="C33" s="19"/>
      <c r="D33" s="20"/>
      <c r="E33" s="20"/>
      <c r="F33" s="20"/>
      <c r="G33" s="20"/>
      <c r="H33" s="21">
        <v>0</v>
      </c>
      <c r="I33" s="42">
        <f>I18+I22+I29+I30</f>
        <v>11704831</v>
      </c>
      <c r="J33" s="42">
        <f>J30+J29+J22+J18</f>
        <v>12092631</v>
      </c>
      <c r="K33" s="42">
        <f>K30+K29+K22+K18</f>
        <v>12381831</v>
      </c>
    </row>
    <row r="34" spans="1:11" ht="12.75">
      <c r="A34" s="1"/>
      <c r="B34" s="2"/>
      <c r="C34" s="2"/>
      <c r="D34" s="3"/>
      <c r="E34" s="3"/>
      <c r="F34" s="3"/>
      <c r="G34" s="3"/>
      <c r="H34" s="4"/>
      <c r="I34" s="44"/>
      <c r="J34" s="2"/>
      <c r="K34" s="2"/>
    </row>
    <row r="35" spans="1:9" ht="12.75">
      <c r="A35" s="28"/>
      <c r="B35" s="28"/>
      <c r="C35" s="28"/>
      <c r="D35" s="28"/>
      <c r="E35" s="28"/>
      <c r="F35" s="28"/>
      <c r="G35" s="28"/>
      <c r="H35" s="28"/>
      <c r="I35" s="45"/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45"/>
    </row>
    <row r="37" spans="1:9" ht="12.75">
      <c r="A37" s="29" t="s">
        <v>31</v>
      </c>
      <c r="B37" s="30"/>
      <c r="C37" s="30"/>
      <c r="D37" s="30"/>
      <c r="E37" s="31"/>
      <c r="F37" s="31"/>
      <c r="G37" s="31"/>
      <c r="H37" s="66" t="s">
        <v>48</v>
      </c>
      <c r="I37" s="66"/>
    </row>
    <row r="38" spans="5:11" ht="12.75">
      <c r="E38" s="11"/>
      <c r="F38" s="49"/>
      <c r="G38" s="49"/>
      <c r="H38" s="49"/>
      <c r="I38" s="49"/>
      <c r="J38" s="49"/>
      <c r="K38" s="49"/>
    </row>
    <row r="39" spans="5:11" ht="12.75" customHeight="1">
      <c r="E39" s="11"/>
      <c r="F39" s="12"/>
      <c r="G39" s="12"/>
      <c r="H39" s="12"/>
      <c r="I39" s="39"/>
      <c r="J39" s="66"/>
      <c r="K39" s="66"/>
    </row>
    <row r="40" spans="5:11" ht="12.75">
      <c r="E40" s="11"/>
      <c r="F40" s="12"/>
      <c r="G40" s="12"/>
      <c r="H40" s="12"/>
      <c r="I40" s="39"/>
      <c r="J40" s="66"/>
      <c r="K40" s="66"/>
    </row>
    <row r="41" spans="5:11" ht="12.75">
      <c r="E41" s="11"/>
      <c r="F41" s="12"/>
      <c r="G41" s="12"/>
      <c r="H41" s="12"/>
      <c r="I41" s="39"/>
      <c r="J41" s="13"/>
      <c r="K41" s="13"/>
    </row>
  </sheetData>
  <sheetProtection/>
  <mergeCells count="27">
    <mergeCell ref="F38:K38"/>
    <mergeCell ref="J39:K39"/>
    <mergeCell ref="J40:K40"/>
    <mergeCell ref="J14:J16"/>
    <mergeCell ref="K14:K16"/>
    <mergeCell ref="H37:I37"/>
    <mergeCell ref="H14:H16"/>
    <mergeCell ref="B14:B16"/>
    <mergeCell ref="D14:D16"/>
    <mergeCell ref="F1:K1"/>
    <mergeCell ref="A11:K11"/>
    <mergeCell ref="J12:K12"/>
    <mergeCell ref="I13:K13"/>
    <mergeCell ref="I3:K3"/>
    <mergeCell ref="I5:K5"/>
    <mergeCell ref="I7:K7"/>
    <mergeCell ref="A9:K9"/>
    <mergeCell ref="A10:K10"/>
    <mergeCell ref="B13:H13"/>
    <mergeCell ref="J2:K2"/>
    <mergeCell ref="A13:A16"/>
    <mergeCell ref="C14:C16"/>
    <mergeCell ref="E14:E16"/>
    <mergeCell ref="F14:F16"/>
    <mergeCell ref="G14:G16"/>
    <mergeCell ref="A8:K8"/>
    <mergeCell ref="I14:I16"/>
  </mergeCells>
  <printOptions/>
  <pageMargins left="0.17" right="0.21" top="0.23" bottom="0.21" header="0.21" footer="0.21"/>
  <pageSetup horizontalDpi="600" verticalDpi="600" orientation="landscape" paperSize="9" scale="80" r:id="rId1"/>
  <rowBreaks count="1" manualBreakCount="1">
    <brk id="38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K38"/>
  <sheetViews>
    <sheetView zoomScalePageLayoutView="0" workbookViewId="0" topLeftCell="B10">
      <selection activeCell="K25" sqref="K25"/>
    </sheetView>
  </sheetViews>
  <sheetFormatPr defaultColWidth="9.00390625" defaultRowHeight="12.75"/>
  <cols>
    <col min="1" max="1" width="22.875" style="10" customWidth="1"/>
    <col min="2" max="2" width="11.875" style="10" customWidth="1"/>
    <col min="3" max="3" width="17.875" style="10" customWidth="1"/>
    <col min="4" max="4" width="8.625" style="10" customWidth="1"/>
    <col min="5" max="5" width="12.375" style="10" customWidth="1"/>
    <col min="6" max="6" width="10.25390625" style="10" customWidth="1"/>
    <col min="7" max="7" width="9.625" style="10" customWidth="1"/>
    <col min="8" max="8" width="15.25390625" style="10" customWidth="1"/>
    <col min="9" max="9" width="16.00390625" style="46" customWidth="1"/>
    <col min="10" max="10" width="17.375" style="10" customWidth="1"/>
    <col min="11" max="11" width="18.625" style="10" customWidth="1"/>
    <col min="12" max="16384" width="9.125" style="10" customWidth="1"/>
  </cols>
  <sheetData>
    <row r="1" spans="5:11" ht="17.25" customHeight="1">
      <c r="E1" s="11"/>
      <c r="F1" s="49"/>
      <c r="G1" s="49"/>
      <c r="H1" s="49"/>
      <c r="I1" s="49"/>
      <c r="J1" s="49"/>
      <c r="K1" s="49"/>
    </row>
    <row r="2" spans="5:11" ht="17.25" customHeight="1">
      <c r="E2" s="11"/>
      <c r="F2" s="12"/>
      <c r="G2" s="12"/>
      <c r="H2" s="12"/>
      <c r="I2" s="39"/>
      <c r="J2" s="66" t="s">
        <v>59</v>
      </c>
      <c r="K2" s="66"/>
    </row>
    <row r="3" spans="5:11" ht="17.25" customHeight="1">
      <c r="E3" s="11"/>
      <c r="F3" s="12"/>
      <c r="G3" s="12"/>
      <c r="H3" s="12"/>
      <c r="I3" s="66" t="s">
        <v>30</v>
      </c>
      <c r="J3" s="66"/>
      <c r="K3" s="66"/>
    </row>
    <row r="4" spans="5:11" ht="17.25" customHeight="1">
      <c r="E4" s="11"/>
      <c r="F4" s="12"/>
      <c r="G4" s="12"/>
      <c r="H4" s="12"/>
      <c r="I4" s="39"/>
      <c r="J4" s="13"/>
      <c r="K4" s="13"/>
    </row>
    <row r="5" spans="5:11" ht="17.25" customHeight="1">
      <c r="E5" s="11"/>
      <c r="F5" s="12"/>
      <c r="G5" s="12"/>
      <c r="H5" s="12"/>
      <c r="I5" s="66" t="s">
        <v>35</v>
      </c>
      <c r="J5" s="66"/>
      <c r="K5" s="66"/>
    </row>
    <row r="6" spans="5:11" ht="17.25" customHeight="1">
      <c r="E6" s="11"/>
      <c r="F6" s="12"/>
      <c r="G6" s="12"/>
      <c r="H6" s="12"/>
      <c r="I6" s="39"/>
      <c r="J6" s="14"/>
      <c r="K6" s="14"/>
    </row>
    <row r="7" spans="5:11" ht="17.25" customHeight="1">
      <c r="E7" s="11"/>
      <c r="F7" s="12"/>
      <c r="G7" s="12"/>
      <c r="H7" s="12"/>
      <c r="I7" s="66" t="s">
        <v>43</v>
      </c>
      <c r="J7" s="66"/>
      <c r="K7" s="66"/>
    </row>
    <row r="8" spans="1:11" ht="15.75">
      <c r="A8" s="67" t="s">
        <v>18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 customHeight="1">
      <c r="A9" s="80" t="s">
        <v>70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21" customHeight="1">
      <c r="A10" s="69" t="s">
        <v>62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2.75" customHeight="1">
      <c r="A11" s="50" t="s">
        <v>19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9:11" ht="12" customHeight="1">
      <c r="I12" s="40"/>
      <c r="J12" s="51" t="s">
        <v>46</v>
      </c>
      <c r="K12" s="51"/>
    </row>
    <row r="13" spans="1:11" ht="18.75" customHeight="1">
      <c r="A13" s="55" t="s">
        <v>20</v>
      </c>
      <c r="B13" s="63" t="s">
        <v>21</v>
      </c>
      <c r="C13" s="64"/>
      <c r="D13" s="64"/>
      <c r="E13" s="64"/>
      <c r="F13" s="64"/>
      <c r="G13" s="64"/>
      <c r="H13" s="65"/>
      <c r="I13" s="52" t="s">
        <v>22</v>
      </c>
      <c r="J13" s="53"/>
      <c r="K13" s="54"/>
    </row>
    <row r="14" spans="1:11" ht="13.5" customHeight="1">
      <c r="A14" s="56"/>
      <c r="B14" s="55" t="s">
        <v>33</v>
      </c>
      <c r="C14" s="58" t="s">
        <v>44</v>
      </c>
      <c r="D14" s="55" t="s">
        <v>23</v>
      </c>
      <c r="E14" s="55" t="s">
        <v>47</v>
      </c>
      <c r="F14" s="55" t="s">
        <v>25</v>
      </c>
      <c r="G14" s="55" t="s">
        <v>26</v>
      </c>
      <c r="H14" s="55" t="s">
        <v>27</v>
      </c>
      <c r="I14" s="75" t="s">
        <v>28</v>
      </c>
      <c r="J14" s="61" t="s">
        <v>56</v>
      </c>
      <c r="K14" s="61" t="s">
        <v>61</v>
      </c>
    </row>
    <row r="15" spans="1:11" ht="11.25" customHeight="1">
      <c r="A15" s="56"/>
      <c r="B15" s="56"/>
      <c r="C15" s="59"/>
      <c r="D15" s="56"/>
      <c r="E15" s="56"/>
      <c r="F15" s="56"/>
      <c r="G15" s="56"/>
      <c r="H15" s="56"/>
      <c r="I15" s="76"/>
      <c r="J15" s="61"/>
      <c r="K15" s="61"/>
    </row>
    <row r="16" spans="1:11" ht="63.75" customHeight="1">
      <c r="A16" s="57"/>
      <c r="B16" s="57"/>
      <c r="C16" s="60"/>
      <c r="D16" s="57"/>
      <c r="E16" s="57"/>
      <c r="F16" s="57"/>
      <c r="G16" s="57"/>
      <c r="H16" s="57"/>
      <c r="I16" s="77"/>
      <c r="J16" s="62"/>
      <c r="K16" s="62"/>
    </row>
    <row r="17" spans="1:11" ht="11.25" customHeight="1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41">
        <v>9</v>
      </c>
      <c r="J17" s="34">
        <v>10</v>
      </c>
      <c r="K17" s="36">
        <v>11</v>
      </c>
    </row>
    <row r="18" spans="1:11" ht="25.5" customHeight="1">
      <c r="A18" s="18" t="s">
        <v>2</v>
      </c>
      <c r="B18" s="20" t="s">
        <v>60</v>
      </c>
      <c r="C18" s="20" t="s">
        <v>45</v>
      </c>
      <c r="D18" s="20" t="s">
        <v>1</v>
      </c>
      <c r="E18" s="20" t="s">
        <v>0</v>
      </c>
      <c r="F18" s="20" t="s">
        <v>29</v>
      </c>
      <c r="G18" s="20" t="s">
        <v>63</v>
      </c>
      <c r="H18" s="21">
        <v>241</v>
      </c>
      <c r="I18" s="47">
        <f>SUM(I19:I21)</f>
        <v>2640000</v>
      </c>
      <c r="J18" s="32">
        <f>SUM(J19:J21)</f>
        <v>2640000</v>
      </c>
      <c r="K18" s="32">
        <f>SUM(K19:K21)</f>
        <v>2640000</v>
      </c>
    </row>
    <row r="19" spans="1:11" ht="16.5" customHeight="1">
      <c r="A19" s="23" t="s">
        <v>3</v>
      </c>
      <c r="B19" s="16"/>
      <c r="C19" s="16"/>
      <c r="D19" s="24"/>
      <c r="E19" s="24"/>
      <c r="F19" s="24"/>
      <c r="G19" s="24"/>
      <c r="H19" s="21"/>
      <c r="I19" s="48"/>
      <c r="J19" s="33"/>
      <c r="K19" s="33"/>
    </row>
    <row r="20" spans="1:11" ht="16.5" customHeight="1">
      <c r="A20" s="27" t="s">
        <v>4</v>
      </c>
      <c r="B20" s="16"/>
      <c r="C20" s="16"/>
      <c r="D20" s="24"/>
      <c r="E20" s="24"/>
      <c r="F20" s="24"/>
      <c r="G20" s="24" t="s">
        <v>63</v>
      </c>
      <c r="H20" s="25">
        <v>241</v>
      </c>
      <c r="I20" s="48">
        <v>2640000</v>
      </c>
      <c r="J20" s="48">
        <v>2640000</v>
      </c>
      <c r="K20" s="48">
        <v>2640000</v>
      </c>
    </row>
    <row r="21" spans="1:11" ht="21" customHeight="1">
      <c r="A21" s="27" t="s">
        <v>5</v>
      </c>
      <c r="B21" s="16"/>
      <c r="C21" s="16"/>
      <c r="D21" s="24"/>
      <c r="E21" s="24"/>
      <c r="F21" s="24"/>
      <c r="G21" s="24"/>
      <c r="H21" s="21"/>
      <c r="I21" s="48"/>
      <c r="J21" s="26"/>
      <c r="K21" s="26"/>
    </row>
    <row r="22" spans="1:11" ht="16.5" customHeight="1">
      <c r="A22" s="18" t="s">
        <v>6</v>
      </c>
      <c r="B22" s="19"/>
      <c r="C22" s="19"/>
      <c r="D22" s="20"/>
      <c r="E22" s="20"/>
      <c r="F22" s="20"/>
      <c r="G22" s="20" t="s">
        <v>63</v>
      </c>
      <c r="H22" s="21">
        <v>241</v>
      </c>
      <c r="I22" s="42">
        <f>SUM(I23:I28)</f>
        <v>6089831</v>
      </c>
      <c r="J22" s="22">
        <f>SUM(J23:J28)</f>
        <v>6409731</v>
      </c>
      <c r="K22" s="22">
        <f>SUM(K23:K28)</f>
        <v>6600931</v>
      </c>
    </row>
    <row r="23" spans="1:11" ht="16.5" customHeight="1">
      <c r="A23" s="27" t="s">
        <v>7</v>
      </c>
      <c r="B23" s="16"/>
      <c r="C23" s="16"/>
      <c r="D23" s="24"/>
      <c r="E23" s="24"/>
      <c r="F23" s="24"/>
      <c r="G23" s="24" t="s">
        <v>63</v>
      </c>
      <c r="H23" s="25">
        <v>241</v>
      </c>
      <c r="I23" s="48">
        <v>72000</v>
      </c>
      <c r="J23" s="48">
        <v>72000</v>
      </c>
      <c r="K23" s="48">
        <v>72000</v>
      </c>
    </row>
    <row r="24" spans="1:11" ht="16.5" customHeight="1">
      <c r="A24" s="27" t="s">
        <v>8</v>
      </c>
      <c r="B24" s="16"/>
      <c r="C24" s="16"/>
      <c r="D24" s="24"/>
      <c r="E24" s="24"/>
      <c r="F24" s="24"/>
      <c r="G24" s="24" t="s">
        <v>63</v>
      </c>
      <c r="H24" s="25">
        <v>241</v>
      </c>
      <c r="I24" s="48">
        <f>55000+1345831</f>
        <v>1400831</v>
      </c>
      <c r="J24" s="48">
        <f>55000+1345831</f>
        <v>1400831</v>
      </c>
      <c r="K24" s="48">
        <f>55000+1345831</f>
        <v>1400831</v>
      </c>
    </row>
    <row r="25" spans="1:11" ht="12.75">
      <c r="A25" s="27" t="s">
        <v>9</v>
      </c>
      <c r="B25" s="16"/>
      <c r="C25" s="16"/>
      <c r="D25" s="24"/>
      <c r="E25" s="24"/>
      <c r="F25" s="24"/>
      <c r="G25" s="24" t="s">
        <v>63</v>
      </c>
      <c r="H25" s="25">
        <v>241</v>
      </c>
      <c r="I25" s="48">
        <v>3346000</v>
      </c>
      <c r="J25" s="48">
        <v>3658200</v>
      </c>
      <c r="K25" s="48">
        <v>3841100</v>
      </c>
    </row>
    <row r="26" spans="1:11" ht="25.5">
      <c r="A26" s="27" t="s">
        <v>10</v>
      </c>
      <c r="B26" s="16"/>
      <c r="C26" s="16"/>
      <c r="D26" s="24"/>
      <c r="E26" s="24"/>
      <c r="F26" s="24"/>
      <c r="G26" s="24" t="s">
        <v>63</v>
      </c>
      <c r="H26" s="25">
        <v>241</v>
      </c>
      <c r="I26" s="48"/>
      <c r="J26" s="48"/>
      <c r="K26" s="48"/>
    </row>
    <row r="27" spans="1:11" ht="25.5">
      <c r="A27" s="27" t="s">
        <v>11</v>
      </c>
      <c r="B27" s="16"/>
      <c r="C27" s="16"/>
      <c r="D27" s="24"/>
      <c r="E27" s="24"/>
      <c r="F27" s="24"/>
      <c r="G27" s="24" t="s">
        <v>63</v>
      </c>
      <c r="H27" s="25">
        <v>241</v>
      </c>
      <c r="I27" s="48">
        <v>579000</v>
      </c>
      <c r="J27" s="48">
        <v>586700</v>
      </c>
      <c r="K27" s="48">
        <v>595000</v>
      </c>
    </row>
    <row r="28" spans="1:11" ht="12.75">
      <c r="A28" s="27" t="s">
        <v>12</v>
      </c>
      <c r="B28" s="16"/>
      <c r="C28" s="16"/>
      <c r="D28" s="24"/>
      <c r="E28" s="24"/>
      <c r="F28" s="24"/>
      <c r="G28" s="24" t="s">
        <v>63</v>
      </c>
      <c r="H28" s="25">
        <v>241</v>
      </c>
      <c r="I28" s="48">
        <v>692000</v>
      </c>
      <c r="J28" s="48">
        <v>692000</v>
      </c>
      <c r="K28" s="48">
        <v>692000</v>
      </c>
    </row>
    <row r="29" spans="1:11" ht="12.75">
      <c r="A29" s="18" t="s">
        <v>13</v>
      </c>
      <c r="B29" s="19"/>
      <c r="C29" s="19"/>
      <c r="D29" s="20"/>
      <c r="E29" s="20"/>
      <c r="F29" s="20"/>
      <c r="G29" s="20" t="s">
        <v>63</v>
      </c>
      <c r="H29" s="21">
        <v>241</v>
      </c>
      <c r="I29" s="42">
        <v>20000</v>
      </c>
      <c r="J29" s="42">
        <v>20000</v>
      </c>
      <c r="K29" s="42">
        <v>20000</v>
      </c>
    </row>
    <row r="30" spans="1:11" ht="25.5">
      <c r="A30" s="18" t="s">
        <v>14</v>
      </c>
      <c r="B30" s="19"/>
      <c r="C30" s="19"/>
      <c r="D30" s="20"/>
      <c r="E30" s="20"/>
      <c r="F30" s="20"/>
      <c r="G30" s="20" t="s">
        <v>63</v>
      </c>
      <c r="H30" s="21">
        <v>241</v>
      </c>
      <c r="I30" s="42">
        <f>I31+I32</f>
        <v>574000</v>
      </c>
      <c r="J30" s="22">
        <f>J31+J32</f>
        <v>574000</v>
      </c>
      <c r="K30" s="22">
        <f>K31+K32</f>
        <v>574000</v>
      </c>
    </row>
    <row r="31" spans="1:11" ht="25.5">
      <c r="A31" s="27" t="s">
        <v>15</v>
      </c>
      <c r="B31" s="16"/>
      <c r="C31" s="16"/>
      <c r="D31" s="24"/>
      <c r="E31" s="24"/>
      <c r="F31" s="24"/>
      <c r="G31" s="24" t="s">
        <v>63</v>
      </c>
      <c r="H31" s="25">
        <v>241</v>
      </c>
      <c r="I31" s="48">
        <v>17000</v>
      </c>
      <c r="J31" s="48">
        <v>17000</v>
      </c>
      <c r="K31" s="48">
        <v>17000</v>
      </c>
    </row>
    <row r="32" spans="1:11" ht="25.5">
      <c r="A32" s="27" t="s">
        <v>16</v>
      </c>
      <c r="B32" s="16"/>
      <c r="C32" s="16"/>
      <c r="D32" s="24"/>
      <c r="E32" s="24"/>
      <c r="F32" s="24"/>
      <c r="G32" s="24" t="s">
        <v>63</v>
      </c>
      <c r="H32" s="25">
        <v>241</v>
      </c>
      <c r="I32" s="48">
        <v>557000</v>
      </c>
      <c r="J32" s="48">
        <v>557000</v>
      </c>
      <c r="K32" s="48">
        <v>557000</v>
      </c>
    </row>
    <row r="33" spans="1:11" ht="12.75">
      <c r="A33" s="18" t="s">
        <v>17</v>
      </c>
      <c r="B33" s="19"/>
      <c r="C33" s="19"/>
      <c r="D33" s="20"/>
      <c r="E33" s="20"/>
      <c r="F33" s="20"/>
      <c r="G33" s="20"/>
      <c r="H33" s="21">
        <v>0</v>
      </c>
      <c r="I33" s="42">
        <f>I30+I29+I22+I18</f>
        <v>9323831</v>
      </c>
      <c r="J33" s="22">
        <f>J30+J29+J22+J18</f>
        <v>9643731</v>
      </c>
      <c r="K33" s="22">
        <f>K30+K29+K22+K18</f>
        <v>9834931</v>
      </c>
    </row>
    <row r="34" spans="1:11" ht="12.75">
      <c r="A34" s="6"/>
      <c r="B34" s="2"/>
      <c r="C34" s="2"/>
      <c r="D34" s="3"/>
      <c r="E34" s="3"/>
      <c r="F34" s="3"/>
      <c r="G34" s="3"/>
      <c r="H34" s="7"/>
      <c r="I34" s="44"/>
      <c r="J34" s="2"/>
      <c r="K34" s="2"/>
    </row>
    <row r="35" spans="1:9" ht="12.75">
      <c r="A35" s="28"/>
      <c r="B35" s="28"/>
      <c r="C35" s="28"/>
      <c r="D35" s="28"/>
      <c r="E35" s="28"/>
      <c r="F35" s="28"/>
      <c r="G35" s="28"/>
      <c r="H35" s="28"/>
      <c r="I35" s="45"/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45"/>
    </row>
    <row r="37" spans="1:9" ht="12.75">
      <c r="A37" s="29" t="s">
        <v>31</v>
      </c>
      <c r="B37" s="30"/>
      <c r="C37" s="30"/>
      <c r="D37" s="30"/>
      <c r="E37" s="31"/>
      <c r="F37" s="31"/>
      <c r="G37" s="31"/>
      <c r="H37" s="66" t="s">
        <v>48</v>
      </c>
      <c r="I37" s="66"/>
    </row>
    <row r="38" spans="1:9" ht="12.75">
      <c r="A38" s="28"/>
      <c r="B38" s="28"/>
      <c r="C38" s="28"/>
      <c r="D38" s="28"/>
      <c r="E38" s="28"/>
      <c r="F38" s="28"/>
      <c r="G38" s="28"/>
      <c r="H38" s="28"/>
      <c r="I38" s="45"/>
    </row>
  </sheetData>
  <sheetProtection/>
  <mergeCells count="24">
    <mergeCell ref="I5:K5"/>
    <mergeCell ref="I7:K7"/>
    <mergeCell ref="F1:K1"/>
    <mergeCell ref="J2:K2"/>
    <mergeCell ref="I3:K3"/>
    <mergeCell ref="C14:C16"/>
    <mergeCell ref="B13:H13"/>
    <mergeCell ref="B14:B16"/>
    <mergeCell ref="I14:I16"/>
    <mergeCell ref="I13:K13"/>
    <mergeCell ref="D14:D16"/>
    <mergeCell ref="E14:E16"/>
    <mergeCell ref="F14:F16"/>
    <mergeCell ref="G14:G16"/>
    <mergeCell ref="H37:I37"/>
    <mergeCell ref="A8:K8"/>
    <mergeCell ref="A9:K9"/>
    <mergeCell ref="A10:K10"/>
    <mergeCell ref="H14:H16"/>
    <mergeCell ref="J14:J16"/>
    <mergeCell ref="K14:K16"/>
    <mergeCell ref="A13:A16"/>
    <mergeCell ref="A11:K11"/>
    <mergeCell ref="J12:K12"/>
  </mergeCells>
  <printOptions/>
  <pageMargins left="0.22" right="0.2" top="0.21" bottom="0.21" header="0.21" footer="0.21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K39"/>
  <sheetViews>
    <sheetView zoomScalePageLayoutView="0" workbookViewId="0" topLeftCell="A16">
      <selection activeCell="K25" sqref="K25"/>
    </sheetView>
  </sheetViews>
  <sheetFormatPr defaultColWidth="9.00390625" defaultRowHeight="12.75"/>
  <cols>
    <col min="1" max="1" width="22.875" style="10" customWidth="1"/>
    <col min="2" max="2" width="11.875" style="10" customWidth="1"/>
    <col min="3" max="3" width="17.25390625" style="10" customWidth="1"/>
    <col min="4" max="4" width="8.625" style="10" customWidth="1"/>
    <col min="5" max="5" width="11.25390625" style="10" customWidth="1"/>
    <col min="6" max="6" width="10.25390625" style="10" customWidth="1"/>
    <col min="7" max="7" width="9.625" style="10" customWidth="1"/>
    <col min="8" max="8" width="15.375" style="10" customWidth="1"/>
    <col min="9" max="9" width="16.25390625" style="10" customWidth="1"/>
    <col min="10" max="10" width="16.625" style="10" customWidth="1"/>
    <col min="11" max="11" width="15.125" style="10" customWidth="1"/>
    <col min="12" max="16384" width="9.125" style="10" customWidth="1"/>
  </cols>
  <sheetData>
    <row r="1" spans="5:11" ht="17.25" customHeight="1">
      <c r="E1" s="11"/>
      <c r="F1" s="49"/>
      <c r="G1" s="49"/>
      <c r="H1" s="49"/>
      <c r="I1" s="49"/>
      <c r="J1" s="49"/>
      <c r="K1" s="49"/>
    </row>
    <row r="2" spans="5:11" ht="17.25" customHeight="1">
      <c r="E2" s="11"/>
      <c r="F2" s="12"/>
      <c r="G2" s="12"/>
      <c r="H2" s="12"/>
      <c r="I2" s="12"/>
      <c r="J2" s="66" t="s">
        <v>59</v>
      </c>
      <c r="K2" s="66"/>
    </row>
    <row r="3" spans="5:11" ht="17.25" customHeight="1">
      <c r="E3" s="11"/>
      <c r="F3" s="12"/>
      <c r="G3" s="12"/>
      <c r="H3" s="12"/>
      <c r="I3" s="66" t="s">
        <v>30</v>
      </c>
      <c r="J3" s="66"/>
      <c r="K3" s="66"/>
    </row>
    <row r="4" spans="5:11" ht="17.25" customHeight="1">
      <c r="E4" s="11"/>
      <c r="F4" s="12"/>
      <c r="G4" s="12"/>
      <c r="H4" s="12"/>
      <c r="I4" s="12"/>
      <c r="J4" s="13"/>
      <c r="K4" s="13"/>
    </row>
    <row r="5" spans="5:11" ht="17.25" customHeight="1">
      <c r="E5" s="11"/>
      <c r="F5" s="12"/>
      <c r="G5" s="12"/>
      <c r="H5" s="12"/>
      <c r="I5" s="66" t="s">
        <v>35</v>
      </c>
      <c r="J5" s="66"/>
      <c r="K5" s="66"/>
    </row>
    <row r="6" spans="5:11" ht="17.25" customHeight="1">
      <c r="E6" s="11"/>
      <c r="F6" s="12"/>
      <c r="G6" s="12"/>
      <c r="H6" s="12"/>
      <c r="I6" s="12"/>
      <c r="J6" s="14"/>
      <c r="K6" s="14"/>
    </row>
    <row r="7" spans="5:11" ht="17.25" customHeight="1">
      <c r="E7" s="11"/>
      <c r="F7" s="12"/>
      <c r="G7" s="12"/>
      <c r="H7" s="12"/>
      <c r="I7" s="66" t="s">
        <v>43</v>
      </c>
      <c r="J7" s="66"/>
      <c r="K7" s="66"/>
    </row>
    <row r="8" spans="1:11" ht="15.75">
      <c r="A8" s="67" t="s">
        <v>18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 customHeight="1">
      <c r="A9" s="81" t="s">
        <v>68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21" customHeight="1">
      <c r="A10" s="69" t="s">
        <v>62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2.75" customHeight="1">
      <c r="A11" s="50" t="s">
        <v>19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9:11" ht="12" customHeight="1">
      <c r="I12" s="37"/>
      <c r="J12" s="51" t="s">
        <v>46</v>
      </c>
      <c r="K12" s="51"/>
    </row>
    <row r="13" spans="1:11" ht="18.75" customHeight="1">
      <c r="A13" s="55" t="s">
        <v>20</v>
      </c>
      <c r="B13" s="63" t="s">
        <v>21</v>
      </c>
      <c r="C13" s="64"/>
      <c r="D13" s="64"/>
      <c r="E13" s="64"/>
      <c r="F13" s="64"/>
      <c r="G13" s="64"/>
      <c r="H13" s="65"/>
      <c r="I13" s="52" t="s">
        <v>22</v>
      </c>
      <c r="J13" s="53"/>
      <c r="K13" s="54"/>
    </row>
    <row r="14" spans="1:11" ht="13.5" customHeight="1">
      <c r="A14" s="56"/>
      <c r="B14" s="55" t="s">
        <v>33</v>
      </c>
      <c r="C14" s="58" t="s">
        <v>44</v>
      </c>
      <c r="D14" s="55" t="s">
        <v>23</v>
      </c>
      <c r="E14" s="55" t="s">
        <v>47</v>
      </c>
      <c r="F14" s="55" t="s">
        <v>25</v>
      </c>
      <c r="G14" s="55" t="s">
        <v>26</v>
      </c>
      <c r="H14" s="55" t="s">
        <v>27</v>
      </c>
      <c r="I14" s="70" t="s">
        <v>28</v>
      </c>
      <c r="J14" s="61" t="s">
        <v>56</v>
      </c>
      <c r="K14" s="61" t="s">
        <v>61</v>
      </c>
    </row>
    <row r="15" spans="1:11" ht="11.25" customHeight="1">
      <c r="A15" s="56"/>
      <c r="B15" s="56"/>
      <c r="C15" s="59"/>
      <c r="D15" s="56"/>
      <c r="E15" s="56"/>
      <c r="F15" s="56"/>
      <c r="G15" s="56"/>
      <c r="H15" s="56"/>
      <c r="I15" s="71"/>
      <c r="J15" s="61"/>
      <c r="K15" s="61"/>
    </row>
    <row r="16" spans="1:11" ht="61.5" customHeight="1">
      <c r="A16" s="57"/>
      <c r="B16" s="57"/>
      <c r="C16" s="60"/>
      <c r="D16" s="57"/>
      <c r="E16" s="57"/>
      <c r="F16" s="57"/>
      <c r="G16" s="57"/>
      <c r="H16" s="57"/>
      <c r="I16" s="72"/>
      <c r="J16" s="62"/>
      <c r="K16" s="62"/>
    </row>
    <row r="17" spans="1:11" ht="11.25" customHeight="1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8">
        <v>9</v>
      </c>
      <c r="J17" s="34">
        <v>10</v>
      </c>
      <c r="K17" s="36">
        <v>11</v>
      </c>
    </row>
    <row r="18" spans="1:11" ht="25.5" customHeight="1">
      <c r="A18" s="18" t="s">
        <v>2</v>
      </c>
      <c r="B18" s="20" t="s">
        <v>60</v>
      </c>
      <c r="C18" s="20" t="s">
        <v>45</v>
      </c>
      <c r="D18" s="20" t="s">
        <v>1</v>
      </c>
      <c r="E18" s="20" t="s">
        <v>0</v>
      </c>
      <c r="F18" s="20" t="s">
        <v>29</v>
      </c>
      <c r="G18" s="20" t="s">
        <v>63</v>
      </c>
      <c r="H18" s="21">
        <v>241</v>
      </c>
      <c r="I18" s="42">
        <f>I19+I20+I21</f>
        <v>1460000</v>
      </c>
      <c r="J18" s="42">
        <f>J19+J20+J21</f>
        <v>1460000</v>
      </c>
      <c r="K18" s="42">
        <f>K19+K20+K21</f>
        <v>1460000</v>
      </c>
    </row>
    <row r="19" spans="1:11" ht="16.5" customHeight="1">
      <c r="A19" s="23" t="s">
        <v>3</v>
      </c>
      <c r="B19" s="16"/>
      <c r="C19" s="16"/>
      <c r="D19" s="24"/>
      <c r="E19" s="24"/>
      <c r="F19" s="24"/>
      <c r="G19" s="24"/>
      <c r="H19" s="21"/>
      <c r="I19" s="43"/>
      <c r="J19" s="26"/>
      <c r="K19" s="26"/>
    </row>
    <row r="20" spans="1:11" ht="16.5" customHeight="1">
      <c r="A20" s="27" t="s">
        <v>4</v>
      </c>
      <c r="B20" s="16"/>
      <c r="C20" s="16"/>
      <c r="D20" s="24"/>
      <c r="E20" s="24"/>
      <c r="F20" s="24"/>
      <c r="G20" s="24" t="s">
        <v>63</v>
      </c>
      <c r="H20" s="25">
        <v>241</v>
      </c>
      <c r="I20" s="43">
        <v>1460000</v>
      </c>
      <c r="J20" s="43">
        <v>1460000</v>
      </c>
      <c r="K20" s="43">
        <v>1460000</v>
      </c>
    </row>
    <row r="21" spans="1:11" ht="25.5">
      <c r="A21" s="27" t="s">
        <v>5</v>
      </c>
      <c r="B21" s="16"/>
      <c r="C21" s="16"/>
      <c r="D21" s="24"/>
      <c r="E21" s="24"/>
      <c r="F21" s="24"/>
      <c r="G21" s="24"/>
      <c r="H21" s="21"/>
      <c r="I21" s="43"/>
      <c r="J21" s="26"/>
      <c r="K21" s="26"/>
    </row>
    <row r="22" spans="1:11" ht="16.5" customHeight="1">
      <c r="A22" s="18" t="s">
        <v>6</v>
      </c>
      <c r="B22" s="19"/>
      <c r="C22" s="19"/>
      <c r="D22" s="20"/>
      <c r="E22" s="20"/>
      <c r="F22" s="20"/>
      <c r="G22" s="20" t="s">
        <v>63</v>
      </c>
      <c r="H22" s="21">
        <v>241</v>
      </c>
      <c r="I22" s="42">
        <f>I23+I24+I25+I27+I28</f>
        <v>4067474</v>
      </c>
      <c r="J22" s="42">
        <f>J23+J24+J25+J27+J28</f>
        <v>4214874</v>
      </c>
      <c r="K22" s="42">
        <f>K23+K24+K25+K27+K28</f>
        <v>4311274</v>
      </c>
    </row>
    <row r="23" spans="1:11" ht="16.5" customHeight="1">
      <c r="A23" s="27" t="s">
        <v>7</v>
      </c>
      <c r="B23" s="16"/>
      <c r="C23" s="16"/>
      <c r="D23" s="24"/>
      <c r="E23" s="24"/>
      <c r="F23" s="24"/>
      <c r="G23" s="24" t="s">
        <v>63</v>
      </c>
      <c r="H23" s="25">
        <v>241</v>
      </c>
      <c r="I23" s="43">
        <v>44000</v>
      </c>
      <c r="J23" s="43">
        <v>44000</v>
      </c>
      <c r="K23" s="43">
        <v>44000</v>
      </c>
    </row>
    <row r="24" spans="1:11" ht="16.5" customHeight="1">
      <c r="A24" s="27" t="s">
        <v>8</v>
      </c>
      <c r="B24" s="16"/>
      <c r="C24" s="16"/>
      <c r="D24" s="24"/>
      <c r="E24" s="24"/>
      <c r="F24" s="24"/>
      <c r="G24" s="24" t="s">
        <v>63</v>
      </c>
      <c r="H24" s="25">
        <v>241</v>
      </c>
      <c r="I24" s="43">
        <f>40000+1261474</f>
        <v>1301474</v>
      </c>
      <c r="J24" s="43">
        <f>40000+1261474</f>
        <v>1301474</v>
      </c>
      <c r="K24" s="43">
        <f>40000+1261474</f>
        <v>1301474</v>
      </c>
    </row>
    <row r="25" spans="1:11" ht="12.75">
      <c r="A25" s="27" t="s">
        <v>9</v>
      </c>
      <c r="B25" s="16"/>
      <c r="C25" s="16"/>
      <c r="D25" s="24"/>
      <c r="E25" s="24"/>
      <c r="F25" s="24"/>
      <c r="G25" s="24" t="s">
        <v>63</v>
      </c>
      <c r="H25" s="25">
        <v>241</v>
      </c>
      <c r="I25" s="43">
        <v>1356000</v>
      </c>
      <c r="J25" s="43">
        <v>1482500</v>
      </c>
      <c r="K25" s="43">
        <v>1556700</v>
      </c>
    </row>
    <row r="26" spans="1:11" ht="25.5">
      <c r="A26" s="27" t="s">
        <v>10</v>
      </c>
      <c r="B26" s="16"/>
      <c r="C26" s="16"/>
      <c r="D26" s="24"/>
      <c r="E26" s="24"/>
      <c r="F26" s="24"/>
      <c r="G26" s="24" t="s">
        <v>63</v>
      </c>
      <c r="H26" s="25">
        <v>241</v>
      </c>
      <c r="I26" s="43"/>
      <c r="J26" s="43"/>
      <c r="K26" s="43"/>
    </row>
    <row r="27" spans="1:11" ht="25.5">
      <c r="A27" s="27" t="s">
        <v>11</v>
      </c>
      <c r="B27" s="16"/>
      <c r="C27" s="16"/>
      <c r="D27" s="24"/>
      <c r="E27" s="24"/>
      <c r="F27" s="24"/>
      <c r="G27" s="24" t="s">
        <v>63</v>
      </c>
      <c r="H27" s="25">
        <v>241</v>
      </c>
      <c r="I27" s="43">
        <v>854000</v>
      </c>
      <c r="J27" s="43">
        <v>874900</v>
      </c>
      <c r="K27" s="43">
        <v>897100</v>
      </c>
    </row>
    <row r="28" spans="1:11" ht="12.75">
      <c r="A28" s="27" t="s">
        <v>12</v>
      </c>
      <c r="B28" s="16"/>
      <c r="C28" s="16"/>
      <c r="D28" s="24"/>
      <c r="E28" s="24"/>
      <c r="F28" s="24"/>
      <c r="G28" s="24" t="s">
        <v>63</v>
      </c>
      <c r="H28" s="25">
        <v>241</v>
      </c>
      <c r="I28" s="43">
        <v>512000</v>
      </c>
      <c r="J28" s="43">
        <v>512000</v>
      </c>
      <c r="K28" s="43">
        <v>512000</v>
      </c>
    </row>
    <row r="29" spans="1:11" ht="12.75">
      <c r="A29" s="18" t="s">
        <v>13</v>
      </c>
      <c r="B29" s="19"/>
      <c r="C29" s="19"/>
      <c r="D29" s="20"/>
      <c r="E29" s="20"/>
      <c r="F29" s="20"/>
      <c r="G29" s="20" t="s">
        <v>63</v>
      </c>
      <c r="H29" s="21">
        <v>241</v>
      </c>
      <c r="I29" s="42">
        <v>20000</v>
      </c>
      <c r="J29" s="42">
        <v>20000</v>
      </c>
      <c r="K29" s="42">
        <v>20000</v>
      </c>
    </row>
    <row r="30" spans="1:11" ht="25.5">
      <c r="A30" s="18" t="s">
        <v>14</v>
      </c>
      <c r="B30" s="19"/>
      <c r="C30" s="19"/>
      <c r="D30" s="20"/>
      <c r="E30" s="20"/>
      <c r="F30" s="20"/>
      <c r="G30" s="20" t="s">
        <v>63</v>
      </c>
      <c r="H30" s="21">
        <v>241</v>
      </c>
      <c r="I30" s="42">
        <f>I31+I32</f>
        <v>451000</v>
      </c>
      <c r="J30" s="22">
        <f>J31+J32</f>
        <v>451000</v>
      </c>
      <c r="K30" s="22">
        <f>K31+K32</f>
        <v>451000</v>
      </c>
    </row>
    <row r="31" spans="1:11" ht="25.5">
      <c r="A31" s="27" t="s">
        <v>15</v>
      </c>
      <c r="B31" s="16"/>
      <c r="C31" s="16"/>
      <c r="D31" s="24"/>
      <c r="E31" s="24"/>
      <c r="F31" s="24"/>
      <c r="G31" s="24" t="s">
        <v>63</v>
      </c>
      <c r="H31" s="25">
        <v>241</v>
      </c>
      <c r="I31" s="43">
        <v>10000</v>
      </c>
      <c r="J31" s="43">
        <v>10000</v>
      </c>
      <c r="K31" s="43">
        <v>10000</v>
      </c>
    </row>
    <row r="32" spans="1:11" ht="25.5">
      <c r="A32" s="27" t="s">
        <v>16</v>
      </c>
      <c r="B32" s="16"/>
      <c r="C32" s="16"/>
      <c r="D32" s="24"/>
      <c r="E32" s="24"/>
      <c r="F32" s="24"/>
      <c r="G32" s="24" t="s">
        <v>63</v>
      </c>
      <c r="H32" s="25">
        <v>241</v>
      </c>
      <c r="I32" s="43">
        <v>441000</v>
      </c>
      <c r="J32" s="43">
        <v>441000</v>
      </c>
      <c r="K32" s="43">
        <v>441000</v>
      </c>
    </row>
    <row r="33" spans="1:11" ht="12.75">
      <c r="A33" s="18" t="s">
        <v>17</v>
      </c>
      <c r="B33" s="19"/>
      <c r="C33" s="19"/>
      <c r="D33" s="20"/>
      <c r="E33" s="20"/>
      <c r="F33" s="20"/>
      <c r="G33" s="20"/>
      <c r="H33" s="21">
        <v>0</v>
      </c>
      <c r="I33" s="42">
        <f>I18+I22+I29+I30</f>
        <v>5998474</v>
      </c>
      <c r="J33" s="22">
        <f>J30+J29+J22+J18</f>
        <v>6145874</v>
      </c>
      <c r="K33" s="22">
        <f>K30+K29+K22+K18</f>
        <v>6242274</v>
      </c>
    </row>
    <row r="34" spans="1:11" ht="12.75">
      <c r="A34" s="6"/>
      <c r="B34" s="8"/>
      <c r="C34" s="8"/>
      <c r="D34" s="9"/>
      <c r="E34" s="9"/>
      <c r="F34" s="9"/>
      <c r="G34" s="9"/>
      <c r="H34" s="7"/>
      <c r="I34" s="8"/>
      <c r="J34" s="8"/>
      <c r="K34" s="8"/>
    </row>
    <row r="35" spans="1:9" ht="12.7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29" t="s">
        <v>31</v>
      </c>
      <c r="B37" s="30"/>
      <c r="C37" s="30"/>
      <c r="D37" s="30"/>
      <c r="E37" s="31"/>
      <c r="F37" s="31"/>
      <c r="G37" s="31"/>
      <c r="H37" s="66" t="s">
        <v>48</v>
      </c>
      <c r="I37" s="66"/>
    </row>
    <row r="38" spans="1:9" ht="12.7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2.75">
      <c r="A39" s="28"/>
      <c r="B39" s="28"/>
      <c r="C39" s="28"/>
      <c r="D39" s="28"/>
      <c r="E39" s="28"/>
      <c r="F39" s="28"/>
      <c r="G39" s="28"/>
      <c r="H39" s="28"/>
      <c r="I39" s="28"/>
    </row>
  </sheetData>
  <sheetProtection/>
  <mergeCells count="24">
    <mergeCell ref="I5:K5"/>
    <mergeCell ref="I7:K7"/>
    <mergeCell ref="F1:K1"/>
    <mergeCell ref="J2:K2"/>
    <mergeCell ref="I3:K3"/>
    <mergeCell ref="C14:C16"/>
    <mergeCell ref="B13:H13"/>
    <mergeCell ref="B14:B16"/>
    <mergeCell ref="I14:I16"/>
    <mergeCell ref="I13:K13"/>
    <mergeCell ref="D14:D16"/>
    <mergeCell ref="E14:E16"/>
    <mergeCell ref="F14:F16"/>
    <mergeCell ref="G14:G16"/>
    <mergeCell ref="H37:I37"/>
    <mergeCell ref="A8:K8"/>
    <mergeCell ref="A9:K9"/>
    <mergeCell ref="A10:K10"/>
    <mergeCell ref="H14:H16"/>
    <mergeCell ref="J14:J16"/>
    <mergeCell ref="K14:K16"/>
    <mergeCell ref="A13:A16"/>
    <mergeCell ref="A11:K11"/>
    <mergeCell ref="J12:K12"/>
  </mergeCells>
  <printOptions/>
  <pageMargins left="0.24" right="0.3937007874015748" top="0.21" bottom="0.23" header="0.21" footer="0.21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K39"/>
  <sheetViews>
    <sheetView zoomScalePageLayoutView="0" workbookViewId="0" topLeftCell="B16">
      <selection activeCell="H36" sqref="H36"/>
    </sheetView>
  </sheetViews>
  <sheetFormatPr defaultColWidth="9.00390625" defaultRowHeight="12.75"/>
  <cols>
    <col min="1" max="1" width="22.875" style="10" customWidth="1"/>
    <col min="2" max="2" width="11.875" style="10" customWidth="1"/>
    <col min="3" max="3" width="17.25390625" style="10" customWidth="1"/>
    <col min="4" max="4" width="8.625" style="10" customWidth="1"/>
    <col min="5" max="5" width="11.25390625" style="10" customWidth="1"/>
    <col min="6" max="6" width="10.25390625" style="10" customWidth="1"/>
    <col min="7" max="7" width="9.625" style="10" customWidth="1"/>
    <col min="8" max="8" width="15.375" style="10" customWidth="1"/>
    <col min="9" max="9" width="16.25390625" style="10" customWidth="1"/>
    <col min="10" max="10" width="16.625" style="10" customWidth="1"/>
    <col min="11" max="11" width="15.125" style="10" customWidth="1"/>
    <col min="12" max="16384" width="9.125" style="10" customWidth="1"/>
  </cols>
  <sheetData>
    <row r="1" spans="5:11" ht="17.25" customHeight="1">
      <c r="E1" s="11"/>
      <c r="F1" s="49"/>
      <c r="G1" s="49"/>
      <c r="H1" s="49"/>
      <c r="I1" s="49"/>
      <c r="J1" s="49"/>
      <c r="K1" s="49"/>
    </row>
    <row r="2" spans="5:11" ht="17.25" customHeight="1">
      <c r="E2" s="11"/>
      <c r="F2" s="12"/>
      <c r="G2" s="12"/>
      <c r="H2" s="12"/>
      <c r="I2" s="12"/>
      <c r="J2" s="66" t="s">
        <v>59</v>
      </c>
      <c r="K2" s="66"/>
    </row>
    <row r="3" spans="5:11" ht="17.25" customHeight="1">
      <c r="E3" s="11"/>
      <c r="F3" s="12"/>
      <c r="G3" s="12"/>
      <c r="H3" s="12"/>
      <c r="I3" s="66" t="s">
        <v>30</v>
      </c>
      <c r="J3" s="66"/>
      <c r="K3" s="66"/>
    </row>
    <row r="4" spans="5:11" ht="17.25" customHeight="1">
      <c r="E4" s="11"/>
      <c r="F4" s="12"/>
      <c r="G4" s="12"/>
      <c r="H4" s="12"/>
      <c r="I4" s="12"/>
      <c r="J4" s="13"/>
      <c r="K4" s="13"/>
    </row>
    <row r="5" spans="5:11" ht="17.25" customHeight="1">
      <c r="E5" s="11"/>
      <c r="F5" s="12"/>
      <c r="G5" s="12"/>
      <c r="H5" s="12"/>
      <c r="I5" s="66" t="s">
        <v>35</v>
      </c>
      <c r="J5" s="66"/>
      <c r="K5" s="66"/>
    </row>
    <row r="6" spans="5:11" ht="17.25" customHeight="1">
      <c r="E6" s="11"/>
      <c r="F6" s="12"/>
      <c r="G6" s="12"/>
      <c r="H6" s="12"/>
      <c r="I6" s="12"/>
      <c r="J6" s="14"/>
      <c r="K6" s="14"/>
    </row>
    <row r="7" spans="5:11" ht="17.25" customHeight="1">
      <c r="E7" s="11"/>
      <c r="F7" s="12"/>
      <c r="G7" s="12"/>
      <c r="H7" s="12"/>
      <c r="I7" s="66" t="s">
        <v>43</v>
      </c>
      <c r="J7" s="66"/>
      <c r="K7" s="66"/>
    </row>
    <row r="8" spans="1:11" ht="15.75">
      <c r="A8" s="67" t="s">
        <v>18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 customHeight="1">
      <c r="A9" s="73" t="s">
        <v>65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21" customHeight="1">
      <c r="A10" s="69" t="s">
        <v>62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2.75" customHeight="1">
      <c r="A11" s="50" t="s">
        <v>19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9:11" ht="12" customHeight="1">
      <c r="I12" s="37"/>
      <c r="J12" s="51" t="s">
        <v>46</v>
      </c>
      <c r="K12" s="51"/>
    </row>
    <row r="13" spans="1:11" ht="18.75" customHeight="1">
      <c r="A13" s="55" t="s">
        <v>20</v>
      </c>
      <c r="B13" s="63" t="s">
        <v>21</v>
      </c>
      <c r="C13" s="64"/>
      <c r="D13" s="64"/>
      <c r="E13" s="64"/>
      <c r="F13" s="64"/>
      <c r="G13" s="64"/>
      <c r="H13" s="65"/>
      <c r="I13" s="52" t="s">
        <v>22</v>
      </c>
      <c r="J13" s="53"/>
      <c r="K13" s="54"/>
    </row>
    <row r="14" spans="1:11" ht="13.5" customHeight="1">
      <c r="A14" s="56"/>
      <c r="B14" s="55" t="s">
        <v>33</v>
      </c>
      <c r="C14" s="58" t="s">
        <v>44</v>
      </c>
      <c r="D14" s="55" t="s">
        <v>23</v>
      </c>
      <c r="E14" s="55" t="s">
        <v>47</v>
      </c>
      <c r="F14" s="55" t="s">
        <v>25</v>
      </c>
      <c r="G14" s="55" t="s">
        <v>26</v>
      </c>
      <c r="H14" s="55" t="s">
        <v>27</v>
      </c>
      <c r="I14" s="70" t="s">
        <v>28</v>
      </c>
      <c r="J14" s="61" t="s">
        <v>56</v>
      </c>
      <c r="K14" s="61" t="s">
        <v>61</v>
      </c>
    </row>
    <row r="15" spans="1:11" ht="11.25" customHeight="1">
      <c r="A15" s="56"/>
      <c r="B15" s="56"/>
      <c r="C15" s="59"/>
      <c r="D15" s="56"/>
      <c r="E15" s="56"/>
      <c r="F15" s="56"/>
      <c r="G15" s="56"/>
      <c r="H15" s="56"/>
      <c r="I15" s="71"/>
      <c r="J15" s="61"/>
      <c r="K15" s="61"/>
    </row>
    <row r="16" spans="1:11" ht="61.5" customHeight="1">
      <c r="A16" s="57"/>
      <c r="B16" s="57"/>
      <c r="C16" s="60"/>
      <c r="D16" s="57"/>
      <c r="E16" s="57"/>
      <c r="F16" s="57"/>
      <c r="G16" s="57"/>
      <c r="H16" s="57"/>
      <c r="I16" s="72"/>
      <c r="J16" s="62"/>
      <c r="K16" s="62"/>
    </row>
    <row r="17" spans="1:11" ht="11.25" customHeight="1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8">
        <v>9</v>
      </c>
      <c r="J17" s="34">
        <v>10</v>
      </c>
      <c r="K17" s="36">
        <v>11</v>
      </c>
    </row>
    <row r="18" spans="1:11" ht="25.5" customHeight="1">
      <c r="A18" s="18" t="s">
        <v>2</v>
      </c>
      <c r="B18" s="20" t="s">
        <v>60</v>
      </c>
      <c r="C18" s="20" t="s">
        <v>45</v>
      </c>
      <c r="D18" s="20" t="s">
        <v>1</v>
      </c>
      <c r="E18" s="20" t="s">
        <v>0</v>
      </c>
      <c r="F18" s="20" t="s">
        <v>29</v>
      </c>
      <c r="G18" s="20" t="s">
        <v>63</v>
      </c>
      <c r="H18" s="21">
        <v>241</v>
      </c>
      <c r="I18" s="42">
        <f>Сорум!I18+'МОСШ 3'!I18+'МОСШ 2 '!I18+'МОСШ 1 '!I18</f>
        <v>7000000</v>
      </c>
      <c r="J18" s="42">
        <f>Сорум!J18+'МОСШ 3'!J18+'МОСШ 2 '!J18+'МОСШ 1 '!J18</f>
        <v>7000000</v>
      </c>
      <c r="K18" s="42">
        <f>Сорум!K18+'МОСШ 3'!K18+'МОСШ 2 '!K18+'МОСШ 1 '!K18</f>
        <v>7000000</v>
      </c>
    </row>
    <row r="19" spans="1:11" ht="16.5" customHeight="1">
      <c r="A19" s="23" t="s">
        <v>3</v>
      </c>
      <c r="B19" s="16"/>
      <c r="C19" s="16"/>
      <c r="D19" s="24"/>
      <c r="E19" s="24"/>
      <c r="F19" s="24"/>
      <c r="G19" s="24"/>
      <c r="H19" s="21"/>
      <c r="I19" s="42">
        <f>Сорум!I19+'МОСШ 3'!I19+'МОСШ 2 '!I19+'МОСШ 1 '!I19</f>
        <v>0</v>
      </c>
      <c r="J19" s="42">
        <f>Сорум!J19+'МОСШ 3'!J19+'МОСШ 2 '!J19+'МОСШ 1 '!J19</f>
        <v>0</v>
      </c>
      <c r="K19" s="42">
        <f>Сорум!K19+'МОСШ 3'!K19+'МОСШ 2 '!K19+'МОСШ 1 '!K19</f>
        <v>0</v>
      </c>
    </row>
    <row r="20" spans="1:11" ht="16.5" customHeight="1">
      <c r="A20" s="27" t="s">
        <v>4</v>
      </c>
      <c r="B20" s="16"/>
      <c r="C20" s="16"/>
      <c r="D20" s="24"/>
      <c r="E20" s="24"/>
      <c r="F20" s="24"/>
      <c r="G20" s="24" t="s">
        <v>63</v>
      </c>
      <c r="H20" s="25">
        <v>241</v>
      </c>
      <c r="I20" s="43">
        <f>Сорум!I20+'МОСШ 3'!I20+'МОСШ 2 '!I20+'МОСШ 1 '!I20</f>
        <v>7000000</v>
      </c>
      <c r="J20" s="43">
        <f>Сорум!J20+'МОСШ 3'!J20+'МОСШ 2 '!J20+'МОСШ 1 '!J20</f>
        <v>7000000</v>
      </c>
      <c r="K20" s="43">
        <f>Сорум!K20+'МОСШ 3'!K20+'МОСШ 2 '!K20+'МОСШ 1 '!K20</f>
        <v>7000000</v>
      </c>
    </row>
    <row r="21" spans="1:11" ht="25.5">
      <c r="A21" s="27" t="s">
        <v>5</v>
      </c>
      <c r="B21" s="16"/>
      <c r="C21" s="16"/>
      <c r="D21" s="24"/>
      <c r="E21" s="24"/>
      <c r="F21" s="24"/>
      <c r="G21" s="24"/>
      <c r="H21" s="21"/>
      <c r="I21" s="42">
        <f>Сорум!I21+'МОСШ 3'!I21+'МОСШ 2 '!I21+'МОСШ 1 '!I21</f>
        <v>0</v>
      </c>
      <c r="J21" s="42">
        <f>Сорум!J21+'МОСШ 3'!J21+'МОСШ 2 '!J21+'МОСШ 1 '!J21</f>
        <v>0</v>
      </c>
      <c r="K21" s="42">
        <f>Сорум!K21+'МОСШ 3'!K21+'МОСШ 2 '!K21+'МОСШ 1 '!K21</f>
        <v>0</v>
      </c>
    </row>
    <row r="22" spans="1:11" ht="16.5" customHeight="1">
      <c r="A22" s="18" t="s">
        <v>6</v>
      </c>
      <c r="B22" s="19"/>
      <c r="C22" s="19"/>
      <c r="D22" s="20"/>
      <c r="E22" s="20"/>
      <c r="F22" s="20"/>
      <c r="G22" s="20" t="s">
        <v>63</v>
      </c>
      <c r="H22" s="21">
        <v>241</v>
      </c>
      <c r="I22" s="42">
        <f>Сорум!I22+'МОСШ 3'!I22+'МОСШ 2 '!I22+'МОСШ 1 '!I22</f>
        <v>20605136</v>
      </c>
      <c r="J22" s="42">
        <f>Сорум!J22+'МОСШ 3'!J22+'МОСШ 2 '!J22+'МОСШ 1 '!J22</f>
        <v>21531436</v>
      </c>
      <c r="K22" s="42">
        <f>Сорум!K22+'МОСШ 3'!K22+'МОСШ 2 '!K22+'МОСШ 1 '!K22</f>
        <v>22164936</v>
      </c>
    </row>
    <row r="23" spans="1:11" ht="16.5" customHeight="1">
      <c r="A23" s="27" t="s">
        <v>7</v>
      </c>
      <c r="B23" s="16"/>
      <c r="C23" s="16"/>
      <c r="D23" s="24"/>
      <c r="E23" s="24"/>
      <c r="F23" s="24"/>
      <c r="G23" s="24" t="s">
        <v>63</v>
      </c>
      <c r="H23" s="25">
        <v>241</v>
      </c>
      <c r="I23" s="43">
        <f>Сорум!I23+'МОСШ 3'!I23+'МОСШ 2 '!I23+'МОСШ 1 '!I23</f>
        <v>265000</v>
      </c>
      <c r="J23" s="43">
        <f>Сорум!J23+'МОСШ 3'!J23+'МОСШ 2 '!J23+'МОСШ 1 '!J23</f>
        <v>265000</v>
      </c>
      <c r="K23" s="43">
        <f>Сорум!K23+'МОСШ 3'!K23+'МОСШ 2 '!K23+'МОСШ 1 '!K23</f>
        <v>265000</v>
      </c>
    </row>
    <row r="24" spans="1:11" ht="16.5" customHeight="1">
      <c r="A24" s="27" t="s">
        <v>8</v>
      </c>
      <c r="B24" s="16"/>
      <c r="C24" s="16"/>
      <c r="D24" s="24"/>
      <c r="E24" s="24"/>
      <c r="F24" s="24"/>
      <c r="G24" s="24" t="s">
        <v>63</v>
      </c>
      <c r="H24" s="25">
        <v>241</v>
      </c>
      <c r="I24" s="43">
        <f>Сорум!I24+'МОСШ 3'!I24+'МОСШ 2 '!I24+'МОСШ 1 '!I24</f>
        <v>4253136</v>
      </c>
      <c r="J24" s="43">
        <f>Сорум!J24+'МОСШ 3'!J24+'МОСШ 2 '!J24+'МОСШ 1 '!J24</f>
        <v>4253136</v>
      </c>
      <c r="K24" s="43">
        <f>Сорум!K24+'МОСШ 3'!K24+'МОСШ 2 '!K24+'МОСШ 1 '!K24</f>
        <v>4253136</v>
      </c>
    </row>
    <row r="25" spans="1:11" ht="12.75">
      <c r="A25" s="27" t="s">
        <v>9</v>
      </c>
      <c r="B25" s="16"/>
      <c r="C25" s="16"/>
      <c r="D25" s="24"/>
      <c r="E25" s="24"/>
      <c r="F25" s="24"/>
      <c r="G25" s="24" t="s">
        <v>63</v>
      </c>
      <c r="H25" s="25">
        <v>241</v>
      </c>
      <c r="I25" s="43">
        <f>Сорум!I25+'МОСШ 3'!I25+'МОСШ 2 '!I25+'МОСШ 1 '!I25</f>
        <v>9881000</v>
      </c>
      <c r="J25" s="43">
        <f>Сорум!J25+'МОСШ 3'!J25+'МОСШ 2 '!J25+'МОСШ 1 '!J25</f>
        <v>10714600</v>
      </c>
      <c r="K25" s="43">
        <f>Сорум!K25+'МОСШ 3'!K25+'МОСШ 2 '!K25+'МОСШ 1 '!K25</f>
        <v>11250400</v>
      </c>
    </row>
    <row r="26" spans="1:11" ht="25.5">
      <c r="A26" s="27" t="s">
        <v>10</v>
      </c>
      <c r="B26" s="16"/>
      <c r="C26" s="16"/>
      <c r="D26" s="24"/>
      <c r="E26" s="24"/>
      <c r="F26" s="24"/>
      <c r="G26" s="24" t="s">
        <v>63</v>
      </c>
      <c r="H26" s="25">
        <v>241</v>
      </c>
      <c r="I26" s="43">
        <f>Сорум!I26+'МОСШ 3'!I26+'МОСШ 2 '!I26+'МОСШ 1 '!I26</f>
        <v>0</v>
      </c>
      <c r="J26" s="43">
        <f>Сорум!J26+'МОСШ 3'!J26+'МОСШ 2 '!J26+'МОСШ 1 '!J26</f>
        <v>0</v>
      </c>
      <c r="K26" s="43">
        <f>Сорум!K26+'МОСШ 3'!K26+'МОСШ 2 '!K26+'МОСШ 1 '!K26</f>
        <v>0</v>
      </c>
    </row>
    <row r="27" spans="1:11" ht="25.5">
      <c r="A27" s="27" t="s">
        <v>11</v>
      </c>
      <c r="B27" s="16"/>
      <c r="C27" s="16"/>
      <c r="D27" s="24"/>
      <c r="E27" s="24"/>
      <c r="F27" s="24"/>
      <c r="G27" s="24" t="s">
        <v>63</v>
      </c>
      <c r="H27" s="25">
        <v>241</v>
      </c>
      <c r="I27" s="43">
        <f>Сорум!I27+'МОСШ 3'!I27+'МОСШ 2 '!I27+'МОСШ 1 '!I27</f>
        <v>3860000</v>
      </c>
      <c r="J27" s="43">
        <f>Сорум!J27+'МОСШ 3'!J27+'МОСШ 2 '!J27+'МОСШ 1 '!J27</f>
        <v>3952700</v>
      </c>
      <c r="K27" s="43">
        <f>Сорум!K27+'МОСШ 3'!K27+'МОСШ 2 '!K27+'МОСШ 1 '!K27</f>
        <v>4050400</v>
      </c>
    </row>
    <row r="28" spans="1:11" ht="12.75">
      <c r="A28" s="27" t="s">
        <v>12</v>
      </c>
      <c r="B28" s="16"/>
      <c r="C28" s="16"/>
      <c r="D28" s="24"/>
      <c r="E28" s="24"/>
      <c r="F28" s="24"/>
      <c r="G28" s="24" t="s">
        <v>63</v>
      </c>
      <c r="H28" s="25">
        <v>241</v>
      </c>
      <c r="I28" s="43">
        <f>Сорум!I28+'МОСШ 3'!I28+'МОСШ 2 '!I28+'МОСШ 1 '!I28</f>
        <v>2346000</v>
      </c>
      <c r="J28" s="43">
        <f>Сорум!J28+'МОСШ 3'!J28+'МОСШ 2 '!J28+'МОСШ 1 '!J28</f>
        <v>2346000</v>
      </c>
      <c r="K28" s="43">
        <f>Сорум!K28+'МОСШ 3'!K28+'МОСШ 2 '!K28+'МОСШ 1 '!K28</f>
        <v>2346000</v>
      </c>
    </row>
    <row r="29" spans="1:11" ht="12.75">
      <c r="A29" s="18" t="s">
        <v>13</v>
      </c>
      <c r="B29" s="19"/>
      <c r="C29" s="19"/>
      <c r="D29" s="20"/>
      <c r="E29" s="20"/>
      <c r="F29" s="20"/>
      <c r="G29" s="20" t="s">
        <v>63</v>
      </c>
      <c r="H29" s="21">
        <v>241</v>
      </c>
      <c r="I29" s="42">
        <f>Сорум!I29+'МОСШ 3'!I29+'МОСШ 2 '!I29+'МОСШ 1 '!I29</f>
        <v>75000</v>
      </c>
      <c r="J29" s="42">
        <f>Сорум!J29+'МОСШ 3'!J29+'МОСШ 2 '!J29+'МОСШ 1 '!J29</f>
        <v>75000</v>
      </c>
      <c r="K29" s="42">
        <f>Сорум!K29+'МОСШ 3'!K29+'МОСШ 2 '!K29+'МОСШ 1 '!K29</f>
        <v>75000</v>
      </c>
    </row>
    <row r="30" spans="1:11" ht="25.5">
      <c r="A30" s="18" t="s">
        <v>14</v>
      </c>
      <c r="B30" s="19"/>
      <c r="C30" s="19"/>
      <c r="D30" s="20"/>
      <c r="E30" s="20"/>
      <c r="F30" s="20"/>
      <c r="G30" s="20" t="s">
        <v>63</v>
      </c>
      <c r="H30" s="21">
        <v>241</v>
      </c>
      <c r="I30" s="42">
        <f>Сорум!I30+'МОСШ 3'!I30+'МОСШ 2 '!I30+'МОСШ 1 '!I30</f>
        <v>2034000</v>
      </c>
      <c r="J30" s="42">
        <f>Сорум!J30+'МОСШ 3'!J30+'МОСШ 2 '!J30+'МОСШ 1 '!J30</f>
        <v>2034000</v>
      </c>
      <c r="K30" s="42">
        <f>Сорум!K30+'МОСШ 3'!K30+'МОСШ 2 '!K30+'МОСШ 1 '!K30</f>
        <v>2034000</v>
      </c>
    </row>
    <row r="31" spans="1:11" ht="25.5">
      <c r="A31" s="27" t="s">
        <v>15</v>
      </c>
      <c r="B31" s="16"/>
      <c r="C31" s="16"/>
      <c r="D31" s="24"/>
      <c r="E31" s="24"/>
      <c r="F31" s="24"/>
      <c r="G31" s="24" t="s">
        <v>63</v>
      </c>
      <c r="H31" s="25">
        <v>241</v>
      </c>
      <c r="I31" s="43">
        <f>Сорум!I31+'МОСШ 3'!I31+'МОСШ 2 '!I31+'МОСШ 1 '!I31</f>
        <v>51000</v>
      </c>
      <c r="J31" s="43">
        <f>Сорум!J31+'МОСШ 3'!J31+'МОСШ 2 '!J31+'МОСШ 1 '!J31</f>
        <v>51000</v>
      </c>
      <c r="K31" s="43">
        <f>Сорум!K31+'МОСШ 3'!K31+'МОСШ 2 '!K31+'МОСШ 1 '!K31</f>
        <v>51000</v>
      </c>
    </row>
    <row r="32" spans="1:11" ht="25.5">
      <c r="A32" s="27" t="s">
        <v>16</v>
      </c>
      <c r="B32" s="16"/>
      <c r="C32" s="16"/>
      <c r="D32" s="24"/>
      <c r="E32" s="24"/>
      <c r="F32" s="24"/>
      <c r="G32" s="24" t="s">
        <v>63</v>
      </c>
      <c r="H32" s="25">
        <v>241</v>
      </c>
      <c r="I32" s="43">
        <f>Сорум!I32+'МОСШ 3'!I32+'МОСШ 2 '!I32+'МОСШ 1 '!I32</f>
        <v>1983000</v>
      </c>
      <c r="J32" s="43">
        <f>Сорум!J32+'МОСШ 3'!J32+'МОСШ 2 '!J32+'МОСШ 1 '!J32</f>
        <v>1983000</v>
      </c>
      <c r="K32" s="43">
        <f>Сорум!K32+'МОСШ 3'!K32+'МОСШ 2 '!K32+'МОСШ 1 '!K32</f>
        <v>1983000</v>
      </c>
    </row>
    <row r="33" spans="1:11" ht="12.75">
      <c r="A33" s="18" t="s">
        <v>17</v>
      </c>
      <c r="B33" s="19"/>
      <c r="C33" s="19"/>
      <c r="D33" s="20"/>
      <c r="E33" s="20"/>
      <c r="F33" s="20"/>
      <c r="G33" s="20"/>
      <c r="H33" s="21">
        <v>0</v>
      </c>
      <c r="I33" s="42">
        <f>Сорум!I33+'МОСШ 3'!I33+'МОСШ 2 '!I33+'МОСШ 1 '!I33</f>
        <v>29714136</v>
      </c>
      <c r="J33" s="42">
        <f>Сорум!J33+'МОСШ 3'!J33+'МОСШ 2 '!J33+'МОСШ 1 '!J33</f>
        <v>30640436</v>
      </c>
      <c r="K33" s="42">
        <f>Сорум!K33+'МОСШ 3'!K33+'МОСШ 2 '!K33+'МОСШ 1 '!K33</f>
        <v>31273936</v>
      </c>
    </row>
    <row r="34" spans="1:11" ht="12.75">
      <c r="A34" s="6"/>
      <c r="B34" s="8"/>
      <c r="C34" s="8"/>
      <c r="D34" s="9"/>
      <c r="E34" s="9"/>
      <c r="F34" s="9"/>
      <c r="G34" s="9"/>
      <c r="H34" s="7"/>
      <c r="I34" s="8"/>
      <c r="J34" s="8"/>
      <c r="K34" s="8"/>
    </row>
    <row r="35" spans="1:9" ht="12.7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29" t="s">
        <v>31</v>
      </c>
      <c r="B37" s="30"/>
      <c r="C37" s="30"/>
      <c r="D37" s="30"/>
      <c r="E37" s="31"/>
      <c r="F37" s="31"/>
      <c r="G37" s="31"/>
      <c r="H37" s="66" t="s">
        <v>48</v>
      </c>
      <c r="I37" s="66"/>
    </row>
    <row r="38" spans="1:9" ht="12.7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2.75">
      <c r="A39" s="28"/>
      <c r="B39" s="28"/>
      <c r="C39" s="28"/>
      <c r="D39" s="28"/>
      <c r="E39" s="28"/>
      <c r="F39" s="28"/>
      <c r="G39" s="28"/>
      <c r="H39" s="28"/>
      <c r="I39" s="28"/>
    </row>
  </sheetData>
  <sheetProtection/>
  <mergeCells count="24">
    <mergeCell ref="K14:K16"/>
    <mergeCell ref="A13:A16"/>
    <mergeCell ref="A11:K11"/>
    <mergeCell ref="J12:K12"/>
    <mergeCell ref="D14:D16"/>
    <mergeCell ref="E14:E16"/>
    <mergeCell ref="F14:F16"/>
    <mergeCell ref="G14:G16"/>
    <mergeCell ref="H37:I37"/>
    <mergeCell ref="A8:K8"/>
    <mergeCell ref="A9:K9"/>
    <mergeCell ref="A10:K10"/>
    <mergeCell ref="H14:H16"/>
    <mergeCell ref="J14:J16"/>
    <mergeCell ref="I5:K5"/>
    <mergeCell ref="I7:K7"/>
    <mergeCell ref="F1:K1"/>
    <mergeCell ref="J2:K2"/>
    <mergeCell ref="I3:K3"/>
    <mergeCell ref="C14:C16"/>
    <mergeCell ref="B13:H13"/>
    <mergeCell ref="B14:B16"/>
    <mergeCell ref="I14:I16"/>
    <mergeCell ref="I13:K13"/>
  </mergeCells>
  <printOptions/>
  <pageMargins left="0.24" right="0.3937007874015748" top="0.21" bottom="0.23" header="0.21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zekunovis</dc:creator>
  <cp:keywords/>
  <dc:description/>
  <cp:lastModifiedBy>Наталья</cp:lastModifiedBy>
  <cp:lastPrinted>2013-01-14T09:26:21Z</cp:lastPrinted>
  <dcterms:created xsi:type="dcterms:W3CDTF">2007-12-18T07:41:21Z</dcterms:created>
  <dcterms:modified xsi:type="dcterms:W3CDTF">2013-01-15T10:17:48Z</dcterms:modified>
  <cp:category/>
  <cp:version/>
  <cp:contentType/>
  <cp:contentStatus/>
</cp:coreProperties>
</file>